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720" windowHeight="7455" tabRatio="36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'Лист1'!$A$1:$N$208</definedName>
  </definedNames>
  <calcPr fullCalcOnLoad="1"/>
</workbook>
</file>

<file path=xl/sharedStrings.xml><?xml version="1.0" encoding="utf-8"?>
<sst xmlns="http://schemas.openxmlformats.org/spreadsheetml/2006/main" count="296" uniqueCount="101">
  <si>
    <t>Финансовое обеспечение мероприятий муниципальной программы</t>
  </si>
  <si>
    <t>№ п/п</t>
  </si>
  <si>
    <t>Наименование мероприятия</t>
  </si>
  <si>
    <t>Исполнитель, участник муниципальной программы</t>
  </si>
  <si>
    <t>Источник финанси-рования*</t>
  </si>
  <si>
    <t>Финансовые затраты, тыс. руб.</t>
  </si>
  <si>
    <t>2020 год</t>
  </si>
  <si>
    <t>Всего</t>
  </si>
  <si>
    <t>АД</t>
  </si>
  <si>
    <t>ФБ</t>
  </si>
  <si>
    <t>РБ</t>
  </si>
  <si>
    <t>МБ</t>
  </si>
  <si>
    <t>ВБ</t>
  </si>
  <si>
    <t xml:space="preserve">Всего </t>
  </si>
  <si>
    <t xml:space="preserve">ФБ </t>
  </si>
  <si>
    <t xml:space="preserve">РБ </t>
  </si>
  <si>
    <t xml:space="preserve">МБ </t>
  </si>
  <si>
    <t xml:space="preserve">ВБ </t>
  </si>
  <si>
    <t>Итого</t>
  </si>
  <si>
    <t>Используемые сокращения:</t>
  </si>
  <si>
    <t>2021 год</t>
  </si>
  <si>
    <t>2024 год</t>
  </si>
  <si>
    <t>2025 год</t>
  </si>
  <si>
    <t>2022 год</t>
  </si>
  <si>
    <t>Выполнение мероприятий по добровольной сдаче незаконно хранящегося оружия, боеприпасов, взрывчатых веществ и устройств</t>
  </si>
  <si>
    <t>Выполнение мероприятий
 по антитеррористической защищенности мест массового пребывания людей</t>
  </si>
  <si>
    <t>Предупреждение беспризорности, безнадзорности, профилактика правонарушений несовершеннолетних</t>
  </si>
  <si>
    <t xml:space="preserve">Итого по Программе </t>
  </si>
  <si>
    <t>УО – Управление образования Администрации города Вологды;</t>
  </si>
  <si>
    <t>УФКМС – Управление физической культуры  и массового спорта Администрации города Вологды;</t>
  </si>
  <si>
    <t>УО</t>
  </si>
  <si>
    <t xml:space="preserve">Проведение мероприятий по профилактике немедицинского потребления наркотических средств и психотропных веществ </t>
  </si>
  <si>
    <t>Организация и проведение профилактической работы с обучающимися, в том числе с подростками группы социального риска</t>
  </si>
  <si>
    <t>Проведение тренингов для волонтеров (добровольцев) по вопросам профилактики немедицинского потребления наркотических средств и психотропных веществ</t>
  </si>
  <si>
    <t>Повышение активности участия граждан, общественных объединений в охране общественного порядка и профилактике правонарушений</t>
  </si>
  <si>
    <t xml:space="preserve">Выполнение мероприятий, направленных на обеспечение пожарной безопасности </t>
  </si>
  <si>
    <t>Организация и проведение мониторинга доступа учащихся образовательных учреждений города к сайтам сети Интернет, содержащим информацию, причиняющую вред их здоровью</t>
  </si>
  <si>
    <t>Участие специалистов субъектов профилактики в проведении городских родительских собраний</t>
  </si>
  <si>
    <t>Проведение профилактических рейдов по местам отдыха молодежи</t>
  </si>
  <si>
    <t>Проведение в общеобразовательных учреждениях города Вологды совещаний по вопросам профилактики безнадзорности и правонарушений несовершеннолетних с участием специалистов субъектов профилактики</t>
  </si>
  <si>
    <t>Проведение профилактической работы с несовершеннолетними и их родителями по разъяснению ответственности за нарушение уголовного и административного законодательства</t>
  </si>
  <si>
    <t>УО, АД</t>
  </si>
  <si>
    <t>Проведение в общеобразовательных учреждениях города Вологды спортивных соревнований, турниров, конкурсов, викторин, акций, иных мероприятий, направленных на формирование у детей и подростков заинтересованности в ведении здорового образа жизни с максимальным охватом обучающихся, их родителей</t>
  </si>
  <si>
    <t>Информационное освещение мероприятий профилактического характера, направленных на охрану общественного порядка и профилактику правонарушений, в том числе организуемых в рамках мероприятий, профилактических акций и операций</t>
  </si>
  <si>
    <t>Выполнение мероприятий, направленных на профилактику мошенничеств (изготовление и распространение информационных материалов)</t>
  </si>
  <si>
    <t>ФБ - федеральный бюджет;</t>
  </si>
  <si>
    <t>РБ - региональный бюджет;</t>
  </si>
  <si>
    <t>МБ - местный бюджет;</t>
  </si>
  <si>
    <t>ВБ - внебюджетные средства;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</si>
  <si>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</si>
  <si>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</si>
  <si>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</si>
  <si>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</si>
  <si>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</si>
  <si>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</si>
  <si>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</si>
  <si>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</si>
  <si>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</si>
  <si>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</si>
  <si>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</si>
  <si>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</si>
  <si>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</si>
  <si>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</si>
  <si>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</si>
  <si>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</si>
  <si>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</si>
  <si>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</si>
  <si>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</si>
  <si>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</si>
  <si>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</si>
  <si>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</si>
  <si>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Изготовление информационных материалов по профилактике незаконного распространения и немедицинского потребления наркотических средств и психотропных веществ и размещение их в СМИ, в информационно-телекоммуникационной сети "Интернет"</t>
  </si>
  <si>
    <t>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</t>
  </si>
  <si>
    <t>Проведение совещания "Межведомственное взаимодействие специалистов в организации профилактики безнадзорности и правонарушений среди несовершеннолетних"</t>
  </si>
  <si>
    <t>1.23</t>
  </si>
  <si>
    <t>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</t>
  </si>
  <si>
    <t>АД - Административный департамент Администрации города Вологды;</t>
  </si>
  <si>
    <t>Участие специалистов субъектов профилактики в межведомственных рейдах по семьям и несовершеннолетним, находящимся в социально опасном положении</t>
  </si>
  <si>
    <t>1.24</t>
  </si>
  <si>
    <t>Обеспечение выполнения функций Административного департамента Администрации города Вологды</t>
  </si>
  <si>
    <t>Приобретение нежилых помещений для размещения участковых пунктов полиции</t>
  </si>
  <si>
    <t>МКУ «ЦГЗ г. Вологды»</t>
  </si>
  <si>
    <t>1.25</t>
  </si>
  <si>
    <t>УО, УКИН, УФКМС</t>
  </si>
  <si>
    <t>Обеспечение антитеррористической защищенности объектов транспортной инфраструктуры</t>
  </si>
  <si>
    <t>2023 год</t>
  </si>
  <si>
    <t>Проведение мероприятий МКУ "ЦГЗ г. Вологды" по обеспечению безопасности жизнедеятельности населения на территории городского округа города Вологды</t>
  </si>
  <si>
    <t>УКИН</t>
  </si>
  <si>
    <t>УФКМС</t>
  </si>
  <si>
    <t>2026 год</t>
  </si>
  <si>
    <t>2027 год</t>
  </si>
  <si>
    <t>МКУ «СГХ" - муниципальное казенное учреждение "Служба городского хозяйства";</t>
  </si>
  <si>
    <t>Приложение № 2
к постановлению Администрации
города Вологды
от __________ № ____
«Приложение № 3
к муниципальной программе
«Обеспечение общественной безопасности»</t>
  </si>
  <si>
    <t>МБУ «МЦ «ГОР.СОМ 35»</t>
  </si>
  <si>
    <t>МАУ «ИИЦ «Вологда-Портал»</t>
  </si>
  <si>
    <t>МКУ «СГХ»</t>
  </si>
  <si>
    <t xml:space="preserve"> МАУ «ИИЦ «Вологда-Портал»</t>
  </si>
  <si>
    <t>МКУ «ЦГЗ г. Вологды» - муниципальное казенное учреждение «Центр гражданской защиты города Вологды»;</t>
  </si>
  <si>
    <t>МАУ «ИИЦ «Вологда-Портал» - муниципальное автономное учреждение «Информационно-издательский центр «Вологда-Портал»;</t>
  </si>
  <si>
    <t>МБУ «МЦ «ГОР.СОМ 35» - муниципальное бюджетное учреждение «Молодежный центр «ГОР.СОМ 35»;</t>
  </si>
  <si>
    <t>УКИН – Управление культуры и историко-культурного наследия Администрации города Вологды.».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</si>
</sst>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wrapText="1"/>
    </xf>
    <xf numFmtId="172" fontId="46" fillId="0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0" fontId="46" fillId="0" borderId="11" xfId="0" applyFont="1" applyFill="1" applyBorder="1" applyAlignment="1">
      <alignment/>
    </xf>
    <xf numFmtId="0" fontId="48" fillId="0" borderId="0" xfId="0" applyFont="1" applyFill="1" applyAlignment="1">
      <alignment horizontal="justify" wrapText="1"/>
    </xf>
    <xf numFmtId="0" fontId="46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 wrapText="1"/>
    </xf>
    <xf numFmtId="0" fontId="4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/>
    </xf>
    <xf numFmtId="0" fontId="4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49" fontId="46" fillId="0" borderId="12" xfId="0" applyNumberFormat="1" applyFont="1" applyFill="1" applyBorder="1" applyAlignment="1">
      <alignment horizontal="center" vertical="top" wrapText="1"/>
    </xf>
    <xf numFmtId="49" fontId="46" fillId="0" borderId="13" xfId="0" applyNumberFormat="1" applyFont="1" applyFill="1" applyBorder="1" applyAlignment="1">
      <alignment horizontal="center" vertical="top" wrapText="1"/>
    </xf>
    <xf numFmtId="49" fontId="46" fillId="0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8"/>
  <sheetViews>
    <sheetView workbookViewId="0" topLeftCell="A192">
      <selection activeCell="B208" sqref="B208:K208"/>
    </sheetView>
  </sheetViews>
  <sheetFormatPr defaultColWidth="9.140625" defaultRowHeight="15"/>
  <cols>
    <col min="1" max="1" width="7.57421875" style="1" customWidth="1"/>
    <col min="2" max="2" width="32.421875" style="1" customWidth="1"/>
    <col min="3" max="3" width="18.140625" style="1" customWidth="1"/>
    <col min="4" max="4" width="12.57421875" style="1" customWidth="1"/>
    <col min="5" max="6" width="9.28125" style="1" bestFit="1" customWidth="1"/>
    <col min="7" max="13" width="9.57421875" style="1" bestFit="1" customWidth="1"/>
    <col min="14" max="46" width="9.140625" style="1" customWidth="1"/>
    <col min="47" max="16384" width="9.140625" style="1" customWidth="1"/>
  </cols>
  <sheetData>
    <row r="1" spans="7:13" ht="15.75" customHeight="1">
      <c r="G1" s="28" t="s">
        <v>92</v>
      </c>
      <c r="H1" s="28"/>
      <c r="I1" s="28"/>
      <c r="J1" s="28"/>
      <c r="K1" s="28"/>
      <c r="L1" s="28"/>
      <c r="M1" s="28"/>
    </row>
    <row r="2" spans="7:13" ht="15.75" customHeight="1">
      <c r="G2" s="28"/>
      <c r="H2" s="28"/>
      <c r="I2" s="28"/>
      <c r="J2" s="28"/>
      <c r="K2" s="28"/>
      <c r="L2" s="28"/>
      <c r="M2" s="28"/>
    </row>
    <row r="3" spans="7:13" ht="15.75" customHeight="1">
      <c r="G3" s="28"/>
      <c r="H3" s="28"/>
      <c r="I3" s="28"/>
      <c r="J3" s="28"/>
      <c r="K3" s="28"/>
      <c r="L3" s="28"/>
      <c r="M3" s="28"/>
    </row>
    <row r="4" spans="7:13" ht="15.75" customHeight="1">
      <c r="G4" s="28"/>
      <c r="H4" s="28"/>
      <c r="I4" s="28"/>
      <c r="J4" s="28"/>
      <c r="K4" s="28"/>
      <c r="L4" s="28"/>
      <c r="M4" s="28"/>
    </row>
    <row r="5" spans="2:13" ht="17.25" customHeight="1">
      <c r="B5" s="7"/>
      <c r="C5" s="7"/>
      <c r="G5" s="28"/>
      <c r="H5" s="28"/>
      <c r="I5" s="28"/>
      <c r="J5" s="28"/>
      <c r="K5" s="28"/>
      <c r="L5" s="28"/>
      <c r="M5" s="28"/>
    </row>
    <row r="6" spans="2:13" ht="17.25" customHeight="1">
      <c r="B6" s="7"/>
      <c r="C6" s="7"/>
      <c r="G6" s="28"/>
      <c r="H6" s="28"/>
      <c r="I6" s="28"/>
      <c r="J6" s="28"/>
      <c r="K6" s="28"/>
      <c r="L6" s="28"/>
      <c r="M6" s="28"/>
    </row>
    <row r="7" spans="2:13" ht="17.25" customHeight="1">
      <c r="B7" s="7"/>
      <c r="C7" s="7"/>
      <c r="G7" s="28"/>
      <c r="H7" s="28"/>
      <c r="I7" s="28"/>
      <c r="J7" s="28"/>
      <c r="K7" s="28"/>
      <c r="L7" s="28"/>
      <c r="M7" s="28"/>
    </row>
    <row r="8" spans="2:13" ht="17.25">
      <c r="B8" s="7"/>
      <c r="C8" s="7"/>
      <c r="G8" s="28"/>
      <c r="H8" s="28"/>
      <c r="I8" s="28"/>
      <c r="J8" s="28"/>
      <c r="K8" s="28"/>
      <c r="L8" s="28"/>
      <c r="M8" s="28"/>
    </row>
    <row r="9" spans="2:11" ht="17.25">
      <c r="B9" s="7"/>
      <c r="C9" s="7"/>
      <c r="G9" s="28"/>
      <c r="H9" s="28"/>
      <c r="I9" s="28"/>
      <c r="J9" s="28"/>
      <c r="K9" s="28"/>
    </row>
    <row r="10" spans="1:11" ht="15.75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3" ht="15.75" customHeight="1">
      <c r="A12" s="23" t="s">
        <v>1</v>
      </c>
      <c r="B12" s="23" t="s">
        <v>2</v>
      </c>
      <c r="C12" s="23" t="s">
        <v>3</v>
      </c>
      <c r="D12" s="23" t="s">
        <v>4</v>
      </c>
      <c r="E12" s="44" t="s">
        <v>5</v>
      </c>
      <c r="F12" s="45"/>
      <c r="G12" s="45"/>
      <c r="H12" s="45"/>
      <c r="I12" s="45"/>
      <c r="J12" s="45"/>
      <c r="K12" s="45"/>
      <c r="L12" s="45"/>
      <c r="M12" s="46"/>
    </row>
    <row r="13" spans="1:13" ht="15.75">
      <c r="A13" s="23"/>
      <c r="B13" s="23"/>
      <c r="C13" s="23"/>
      <c r="D13" s="23"/>
      <c r="E13" s="10" t="s">
        <v>6</v>
      </c>
      <c r="F13" s="10" t="s">
        <v>20</v>
      </c>
      <c r="G13" s="10" t="s">
        <v>23</v>
      </c>
      <c r="H13" s="10" t="s">
        <v>85</v>
      </c>
      <c r="I13" s="10" t="s">
        <v>21</v>
      </c>
      <c r="J13" s="10" t="s">
        <v>22</v>
      </c>
      <c r="K13" s="10" t="s">
        <v>89</v>
      </c>
      <c r="L13" s="10" t="s">
        <v>90</v>
      </c>
      <c r="M13" s="10" t="s">
        <v>7</v>
      </c>
    </row>
    <row r="14" spans="1:13" ht="15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10</v>
      </c>
      <c r="L14" s="10">
        <v>10</v>
      </c>
      <c r="M14" s="5">
        <v>11</v>
      </c>
    </row>
    <row r="15" spans="1:13" ht="15.75">
      <c r="A15" s="34" t="s">
        <v>49</v>
      </c>
      <c r="B15" s="33" t="s">
        <v>34</v>
      </c>
      <c r="C15" s="24" t="s">
        <v>8</v>
      </c>
      <c r="D15" s="14" t="s">
        <v>7</v>
      </c>
      <c r="E15" s="15">
        <f aca="true" t="shared" si="0" ref="E15:J15">SUM(E16:E19)</f>
        <v>8929</v>
      </c>
      <c r="F15" s="15">
        <f t="shared" si="0"/>
        <v>5998</v>
      </c>
      <c r="G15" s="15">
        <f t="shared" si="0"/>
        <v>5998</v>
      </c>
      <c r="H15" s="15">
        <f t="shared" si="0"/>
        <v>5998</v>
      </c>
      <c r="I15" s="15">
        <f t="shared" si="0"/>
        <v>5998</v>
      </c>
      <c r="J15" s="15">
        <f t="shared" si="0"/>
        <v>5998</v>
      </c>
      <c r="K15" s="15">
        <f>SUM(K16:K19)</f>
        <v>5998</v>
      </c>
      <c r="L15" s="15">
        <f>SUM(L16:L19)</f>
        <v>5998</v>
      </c>
      <c r="M15" s="6">
        <f aca="true" t="shared" si="1" ref="M15:M78">SUM(E15:L15)</f>
        <v>50915</v>
      </c>
    </row>
    <row r="16" spans="1:13" ht="15.75">
      <c r="A16" s="34"/>
      <c r="B16" s="33"/>
      <c r="C16" s="24"/>
      <c r="D16" s="14" t="s">
        <v>9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6">
        <f t="shared" si="1"/>
        <v>0</v>
      </c>
    </row>
    <row r="17" spans="1:13" ht="15.75">
      <c r="A17" s="34"/>
      <c r="B17" s="33"/>
      <c r="C17" s="24"/>
      <c r="D17" s="14" t="s">
        <v>10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6">
        <f t="shared" si="1"/>
        <v>0</v>
      </c>
    </row>
    <row r="18" spans="1:13" ht="15.75">
      <c r="A18" s="34"/>
      <c r="B18" s="33"/>
      <c r="C18" s="24"/>
      <c r="D18" s="14" t="s">
        <v>11</v>
      </c>
      <c r="E18" s="15">
        <v>8929</v>
      </c>
      <c r="F18" s="15">
        <v>5998</v>
      </c>
      <c r="G18" s="15">
        <v>5998</v>
      </c>
      <c r="H18" s="15">
        <v>5998</v>
      </c>
      <c r="I18" s="15">
        <v>5998</v>
      </c>
      <c r="J18" s="15">
        <v>5998</v>
      </c>
      <c r="K18" s="15">
        <v>5998</v>
      </c>
      <c r="L18" s="15">
        <v>5998</v>
      </c>
      <c r="M18" s="6">
        <f t="shared" si="1"/>
        <v>50915</v>
      </c>
    </row>
    <row r="19" spans="1:13" s="4" customFormat="1" ht="15.75">
      <c r="A19" s="34"/>
      <c r="B19" s="33"/>
      <c r="C19" s="24"/>
      <c r="D19" s="14" t="s">
        <v>12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6">
        <f t="shared" si="1"/>
        <v>0</v>
      </c>
    </row>
    <row r="20" spans="1:13" s="4" customFormat="1" ht="15.75">
      <c r="A20" s="30" t="s">
        <v>50</v>
      </c>
      <c r="B20" s="33" t="s">
        <v>26</v>
      </c>
      <c r="C20" s="24" t="s">
        <v>93</v>
      </c>
      <c r="D20" s="14" t="s">
        <v>7</v>
      </c>
      <c r="E20" s="15">
        <f aca="true" t="shared" si="2" ref="E20:J20">SUM(E21:E24)</f>
        <v>0</v>
      </c>
      <c r="F20" s="15">
        <f t="shared" si="2"/>
        <v>239.687</v>
      </c>
      <c r="G20" s="15">
        <f t="shared" si="2"/>
        <v>240</v>
      </c>
      <c r="H20" s="15">
        <f t="shared" si="2"/>
        <v>590</v>
      </c>
      <c r="I20" s="15">
        <f t="shared" si="2"/>
        <v>590</v>
      </c>
      <c r="J20" s="15">
        <f t="shared" si="2"/>
        <v>590</v>
      </c>
      <c r="K20" s="15">
        <f>SUM(K21:K24)</f>
        <v>590</v>
      </c>
      <c r="L20" s="15">
        <f>SUM(L21:L24)</f>
        <v>590</v>
      </c>
      <c r="M20" s="6">
        <f t="shared" si="1"/>
        <v>3429.687</v>
      </c>
    </row>
    <row r="21" spans="1:13" s="4" customFormat="1" ht="15.75">
      <c r="A21" s="31"/>
      <c r="B21" s="33"/>
      <c r="C21" s="24"/>
      <c r="D21" s="14" t="s">
        <v>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6">
        <f t="shared" si="1"/>
        <v>0</v>
      </c>
    </row>
    <row r="22" spans="1:13" s="4" customFormat="1" ht="15.75">
      <c r="A22" s="31"/>
      <c r="B22" s="33"/>
      <c r="C22" s="24"/>
      <c r="D22" s="14" t="s">
        <v>10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6">
        <f t="shared" si="1"/>
        <v>0</v>
      </c>
    </row>
    <row r="23" spans="1:13" s="4" customFormat="1" ht="15.75">
      <c r="A23" s="31"/>
      <c r="B23" s="33"/>
      <c r="C23" s="24"/>
      <c r="D23" s="14" t="s">
        <v>11</v>
      </c>
      <c r="E23" s="16">
        <v>0</v>
      </c>
      <c r="F23" s="16">
        <v>239.687</v>
      </c>
      <c r="G23" s="16">
        <v>240</v>
      </c>
      <c r="H23" s="16">
        <v>590</v>
      </c>
      <c r="I23" s="16">
        <v>590</v>
      </c>
      <c r="J23" s="16">
        <v>590</v>
      </c>
      <c r="K23" s="16">
        <v>590</v>
      </c>
      <c r="L23" s="16">
        <v>590</v>
      </c>
      <c r="M23" s="6">
        <f t="shared" si="1"/>
        <v>3429.687</v>
      </c>
    </row>
    <row r="24" spans="1:13" s="4" customFormat="1" ht="15.75">
      <c r="A24" s="32"/>
      <c r="B24" s="33"/>
      <c r="C24" s="24"/>
      <c r="D24" s="14" t="s">
        <v>12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6">
        <f t="shared" si="1"/>
        <v>0</v>
      </c>
    </row>
    <row r="25" spans="1:13" ht="34.5" customHeight="1">
      <c r="A25" s="30" t="s">
        <v>51</v>
      </c>
      <c r="B25" s="33" t="s">
        <v>43</v>
      </c>
      <c r="C25" s="36" t="s">
        <v>94</v>
      </c>
      <c r="D25" s="14" t="s">
        <v>13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6">
        <f t="shared" si="1"/>
        <v>0</v>
      </c>
    </row>
    <row r="26" spans="1:13" ht="34.5" customHeight="1">
      <c r="A26" s="31"/>
      <c r="B26" s="33"/>
      <c r="C26" s="37"/>
      <c r="D26" s="14" t="s">
        <v>14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6">
        <f t="shared" si="1"/>
        <v>0</v>
      </c>
    </row>
    <row r="27" spans="1:13" ht="34.5" customHeight="1">
      <c r="A27" s="31"/>
      <c r="B27" s="33"/>
      <c r="C27" s="37"/>
      <c r="D27" s="14" t="s">
        <v>15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6">
        <f t="shared" si="1"/>
        <v>0</v>
      </c>
    </row>
    <row r="28" spans="1:13" ht="34.5" customHeight="1">
      <c r="A28" s="31"/>
      <c r="B28" s="33"/>
      <c r="C28" s="37"/>
      <c r="D28" s="14" t="s">
        <v>16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6">
        <f t="shared" si="1"/>
        <v>0</v>
      </c>
    </row>
    <row r="29" spans="1:13" ht="34.5" customHeight="1">
      <c r="A29" s="32"/>
      <c r="B29" s="33"/>
      <c r="C29" s="38"/>
      <c r="D29" s="14" t="s">
        <v>17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6">
        <f t="shared" si="1"/>
        <v>0</v>
      </c>
    </row>
    <row r="30" spans="1:13" ht="18" customHeight="1">
      <c r="A30" s="30" t="s">
        <v>52</v>
      </c>
      <c r="B30" s="33" t="s">
        <v>36</v>
      </c>
      <c r="C30" s="24" t="s">
        <v>30</v>
      </c>
      <c r="D30" s="14" t="s">
        <v>13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6">
        <f t="shared" si="1"/>
        <v>0</v>
      </c>
    </row>
    <row r="31" spans="1:13" ht="24.75" customHeight="1">
      <c r="A31" s="31"/>
      <c r="B31" s="33"/>
      <c r="C31" s="24"/>
      <c r="D31" s="14" t="s">
        <v>14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6">
        <f t="shared" si="1"/>
        <v>0</v>
      </c>
    </row>
    <row r="32" spans="1:13" ht="24.75" customHeight="1">
      <c r="A32" s="31"/>
      <c r="B32" s="33"/>
      <c r="C32" s="24"/>
      <c r="D32" s="14" t="s">
        <v>15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6">
        <f t="shared" si="1"/>
        <v>0</v>
      </c>
    </row>
    <row r="33" spans="1:13" ht="24.75" customHeight="1">
      <c r="A33" s="31"/>
      <c r="B33" s="33"/>
      <c r="C33" s="24"/>
      <c r="D33" s="14" t="s">
        <v>16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6">
        <f t="shared" si="1"/>
        <v>0</v>
      </c>
    </row>
    <row r="34" spans="1:13" ht="28.5" customHeight="1">
      <c r="A34" s="32"/>
      <c r="B34" s="33"/>
      <c r="C34" s="24"/>
      <c r="D34" s="14" t="s">
        <v>17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f t="shared" si="1"/>
        <v>0</v>
      </c>
    </row>
    <row r="35" spans="1:13" ht="19.5" customHeight="1">
      <c r="A35" s="30" t="s">
        <v>53</v>
      </c>
      <c r="B35" s="33" t="s">
        <v>77</v>
      </c>
      <c r="C35" s="24" t="s">
        <v>8</v>
      </c>
      <c r="D35" s="14" t="s">
        <v>13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6">
        <f t="shared" si="1"/>
        <v>0</v>
      </c>
    </row>
    <row r="36" spans="1:13" ht="19.5" customHeight="1">
      <c r="A36" s="31"/>
      <c r="B36" s="33"/>
      <c r="C36" s="24"/>
      <c r="D36" s="14" t="s">
        <v>14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6">
        <f t="shared" si="1"/>
        <v>0</v>
      </c>
    </row>
    <row r="37" spans="1:13" ht="19.5" customHeight="1">
      <c r="A37" s="31"/>
      <c r="B37" s="33"/>
      <c r="C37" s="24"/>
      <c r="D37" s="14" t="s">
        <v>15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6">
        <f t="shared" si="1"/>
        <v>0</v>
      </c>
    </row>
    <row r="38" spans="1:13" ht="19.5" customHeight="1">
      <c r="A38" s="31"/>
      <c r="B38" s="33"/>
      <c r="C38" s="24"/>
      <c r="D38" s="14" t="s">
        <v>16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6">
        <f t="shared" si="1"/>
        <v>0</v>
      </c>
    </row>
    <row r="39" spans="1:13" ht="19.5" customHeight="1">
      <c r="A39" s="32"/>
      <c r="B39" s="33"/>
      <c r="C39" s="24"/>
      <c r="D39" s="14" t="s">
        <v>17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6">
        <f t="shared" si="1"/>
        <v>0</v>
      </c>
    </row>
    <row r="40" spans="1:13" ht="15.75">
      <c r="A40" s="30" t="s">
        <v>54</v>
      </c>
      <c r="B40" s="33" t="s">
        <v>37</v>
      </c>
      <c r="C40" s="24" t="s">
        <v>8</v>
      </c>
      <c r="D40" s="14" t="s">
        <v>13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6">
        <f t="shared" si="1"/>
        <v>0</v>
      </c>
    </row>
    <row r="41" spans="1:13" ht="15.75">
      <c r="A41" s="31"/>
      <c r="B41" s="33"/>
      <c r="C41" s="24"/>
      <c r="D41" s="14" t="s">
        <v>14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6">
        <f t="shared" si="1"/>
        <v>0</v>
      </c>
    </row>
    <row r="42" spans="1:13" ht="15.75">
      <c r="A42" s="31"/>
      <c r="B42" s="33"/>
      <c r="C42" s="24"/>
      <c r="D42" s="14" t="s">
        <v>15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6">
        <f t="shared" si="1"/>
        <v>0</v>
      </c>
    </row>
    <row r="43" spans="1:13" ht="15.75">
      <c r="A43" s="31"/>
      <c r="B43" s="33"/>
      <c r="C43" s="24"/>
      <c r="D43" s="14" t="s">
        <v>16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6">
        <f t="shared" si="1"/>
        <v>0</v>
      </c>
    </row>
    <row r="44" spans="1:13" ht="15.75">
      <c r="A44" s="32"/>
      <c r="B44" s="33"/>
      <c r="C44" s="24"/>
      <c r="D44" s="14" t="s">
        <v>17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6">
        <f t="shared" si="1"/>
        <v>0</v>
      </c>
    </row>
    <row r="45" spans="1:13" ht="24.75" customHeight="1">
      <c r="A45" s="30" t="s">
        <v>55</v>
      </c>
      <c r="B45" s="33" t="s">
        <v>73</v>
      </c>
      <c r="C45" s="24" t="s">
        <v>8</v>
      </c>
      <c r="D45" s="14" t="s">
        <v>13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6">
        <f t="shared" si="1"/>
        <v>0</v>
      </c>
    </row>
    <row r="46" spans="1:13" ht="24.75" customHeight="1">
      <c r="A46" s="31"/>
      <c r="B46" s="33"/>
      <c r="C46" s="24"/>
      <c r="D46" s="14" t="s">
        <v>14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6">
        <f t="shared" si="1"/>
        <v>0</v>
      </c>
    </row>
    <row r="47" spans="1:13" ht="24.75" customHeight="1">
      <c r="A47" s="31"/>
      <c r="B47" s="33"/>
      <c r="C47" s="24"/>
      <c r="D47" s="14" t="s">
        <v>15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6">
        <f t="shared" si="1"/>
        <v>0</v>
      </c>
    </row>
    <row r="48" spans="1:13" ht="24.75" customHeight="1">
      <c r="A48" s="31"/>
      <c r="B48" s="33"/>
      <c r="C48" s="24"/>
      <c r="D48" s="14" t="s">
        <v>16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6">
        <f t="shared" si="1"/>
        <v>0</v>
      </c>
    </row>
    <row r="49" spans="1:13" ht="24.75" customHeight="1">
      <c r="A49" s="32"/>
      <c r="B49" s="33"/>
      <c r="C49" s="24"/>
      <c r="D49" s="14" t="s">
        <v>17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6">
        <f t="shared" si="1"/>
        <v>0</v>
      </c>
    </row>
    <row r="50" spans="1:13" ht="15.75">
      <c r="A50" s="30" t="s">
        <v>56</v>
      </c>
      <c r="B50" s="33" t="s">
        <v>38</v>
      </c>
      <c r="C50" s="24" t="s">
        <v>8</v>
      </c>
      <c r="D50" s="14" t="s">
        <v>13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6">
        <f t="shared" si="1"/>
        <v>0</v>
      </c>
    </row>
    <row r="51" spans="1:13" ht="15.75">
      <c r="A51" s="31"/>
      <c r="B51" s="33"/>
      <c r="C51" s="24"/>
      <c r="D51" s="14" t="s">
        <v>14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6">
        <f t="shared" si="1"/>
        <v>0</v>
      </c>
    </row>
    <row r="52" spans="1:13" ht="15.75">
      <c r="A52" s="31"/>
      <c r="B52" s="33"/>
      <c r="C52" s="24"/>
      <c r="D52" s="14" t="s">
        <v>15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6">
        <f t="shared" si="1"/>
        <v>0</v>
      </c>
    </row>
    <row r="53" spans="1:13" ht="15.75">
      <c r="A53" s="31"/>
      <c r="B53" s="33"/>
      <c r="C53" s="24"/>
      <c r="D53" s="14" t="s">
        <v>16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6">
        <f t="shared" si="1"/>
        <v>0</v>
      </c>
    </row>
    <row r="54" spans="1:13" ht="12.75" customHeight="1">
      <c r="A54" s="32"/>
      <c r="B54" s="33"/>
      <c r="C54" s="24"/>
      <c r="D54" s="14" t="s">
        <v>17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6">
        <f t="shared" si="1"/>
        <v>0</v>
      </c>
    </row>
    <row r="55" spans="1:13" ht="30" customHeight="1">
      <c r="A55" s="30" t="s">
        <v>57</v>
      </c>
      <c r="B55" s="33" t="s">
        <v>39</v>
      </c>
      <c r="C55" s="24" t="s">
        <v>41</v>
      </c>
      <c r="D55" s="14" t="s">
        <v>13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6">
        <f t="shared" si="1"/>
        <v>0</v>
      </c>
    </row>
    <row r="56" spans="1:13" ht="30" customHeight="1">
      <c r="A56" s="31"/>
      <c r="B56" s="33"/>
      <c r="C56" s="24"/>
      <c r="D56" s="14" t="s">
        <v>14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6">
        <f t="shared" si="1"/>
        <v>0</v>
      </c>
    </row>
    <row r="57" spans="1:13" ht="30" customHeight="1">
      <c r="A57" s="31"/>
      <c r="B57" s="33"/>
      <c r="C57" s="24"/>
      <c r="D57" s="14" t="s">
        <v>15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6">
        <f t="shared" si="1"/>
        <v>0</v>
      </c>
    </row>
    <row r="58" spans="1:13" ht="30" customHeight="1">
      <c r="A58" s="31"/>
      <c r="B58" s="33"/>
      <c r="C58" s="24"/>
      <c r="D58" s="14" t="s">
        <v>16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6">
        <f t="shared" si="1"/>
        <v>0</v>
      </c>
    </row>
    <row r="59" spans="1:13" ht="34.5" customHeight="1">
      <c r="A59" s="32"/>
      <c r="B59" s="33"/>
      <c r="C59" s="24"/>
      <c r="D59" s="14" t="s">
        <v>17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6">
        <f t="shared" si="1"/>
        <v>0</v>
      </c>
    </row>
    <row r="60" spans="1:13" ht="24.75" customHeight="1">
      <c r="A60" s="30" t="s">
        <v>58</v>
      </c>
      <c r="B60" s="33" t="s">
        <v>40</v>
      </c>
      <c r="C60" s="24" t="s">
        <v>8</v>
      </c>
      <c r="D60" s="14" t="s">
        <v>13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6">
        <f t="shared" si="1"/>
        <v>0</v>
      </c>
    </row>
    <row r="61" spans="1:13" ht="24.75" customHeight="1">
      <c r="A61" s="31"/>
      <c r="B61" s="33"/>
      <c r="C61" s="24"/>
      <c r="D61" s="14" t="s">
        <v>14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6">
        <f t="shared" si="1"/>
        <v>0</v>
      </c>
    </row>
    <row r="62" spans="1:13" ht="24.75" customHeight="1">
      <c r="A62" s="31"/>
      <c r="B62" s="33"/>
      <c r="C62" s="24"/>
      <c r="D62" s="14" t="s">
        <v>15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6">
        <f t="shared" si="1"/>
        <v>0</v>
      </c>
    </row>
    <row r="63" spans="1:13" ht="24.75" customHeight="1">
      <c r="A63" s="31"/>
      <c r="B63" s="33"/>
      <c r="C63" s="24"/>
      <c r="D63" s="14" t="s">
        <v>16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6">
        <f t="shared" si="1"/>
        <v>0</v>
      </c>
    </row>
    <row r="64" spans="1:13" ht="24.75" customHeight="1">
      <c r="A64" s="32"/>
      <c r="B64" s="33"/>
      <c r="C64" s="24"/>
      <c r="D64" s="14" t="s">
        <v>17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6">
        <f t="shared" si="1"/>
        <v>0</v>
      </c>
    </row>
    <row r="65" spans="1:13" ht="39.75" customHeight="1">
      <c r="A65" s="30" t="s">
        <v>59</v>
      </c>
      <c r="B65" s="33" t="s">
        <v>42</v>
      </c>
      <c r="C65" s="24" t="s">
        <v>30</v>
      </c>
      <c r="D65" s="14" t="s">
        <v>13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6">
        <f t="shared" si="1"/>
        <v>0</v>
      </c>
    </row>
    <row r="66" spans="1:13" ht="39.75" customHeight="1">
      <c r="A66" s="31"/>
      <c r="B66" s="33"/>
      <c r="C66" s="24"/>
      <c r="D66" s="14" t="s">
        <v>14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6">
        <f t="shared" si="1"/>
        <v>0</v>
      </c>
    </row>
    <row r="67" spans="1:13" ht="39.75" customHeight="1">
      <c r="A67" s="31"/>
      <c r="B67" s="33"/>
      <c r="C67" s="24"/>
      <c r="D67" s="14" t="s">
        <v>15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6">
        <f t="shared" si="1"/>
        <v>0</v>
      </c>
    </row>
    <row r="68" spans="1:13" ht="39.75" customHeight="1">
      <c r="A68" s="31"/>
      <c r="B68" s="33"/>
      <c r="C68" s="24"/>
      <c r="D68" s="14" t="s">
        <v>16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6">
        <f t="shared" si="1"/>
        <v>0</v>
      </c>
    </row>
    <row r="69" spans="1:13" ht="39.75" customHeight="1">
      <c r="A69" s="32"/>
      <c r="B69" s="33"/>
      <c r="C69" s="24"/>
      <c r="D69" s="14" t="s">
        <v>17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6">
        <f t="shared" si="1"/>
        <v>0</v>
      </c>
    </row>
    <row r="70" spans="1:44" s="12" customFormat="1" ht="15.75">
      <c r="A70" s="30" t="s">
        <v>60</v>
      </c>
      <c r="B70" s="33" t="s">
        <v>44</v>
      </c>
      <c r="C70" s="36" t="s">
        <v>94</v>
      </c>
      <c r="D70" s="14" t="s">
        <v>7</v>
      </c>
      <c r="E70" s="15">
        <f aca="true" t="shared" si="3" ref="E70:J70">SUM(E71:E74)</f>
        <v>0</v>
      </c>
      <c r="F70" s="15">
        <f t="shared" si="3"/>
        <v>110</v>
      </c>
      <c r="G70" s="15">
        <f t="shared" si="3"/>
        <v>200</v>
      </c>
      <c r="H70" s="15">
        <f t="shared" si="3"/>
        <v>200</v>
      </c>
      <c r="I70" s="15">
        <f t="shared" si="3"/>
        <v>200</v>
      </c>
      <c r="J70" s="15">
        <f t="shared" si="3"/>
        <v>200</v>
      </c>
      <c r="K70" s="15">
        <f>SUM(K71:K74)</f>
        <v>200</v>
      </c>
      <c r="L70" s="15">
        <f>SUM(L71:L74)</f>
        <v>200</v>
      </c>
      <c r="M70" s="6">
        <f t="shared" si="1"/>
        <v>1310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12" customFormat="1" ht="15.75">
      <c r="A71" s="31"/>
      <c r="B71" s="33"/>
      <c r="C71" s="37"/>
      <c r="D71" s="14" t="s">
        <v>9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6">
        <f t="shared" si="1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12" customFormat="1" ht="15.75">
      <c r="A72" s="31"/>
      <c r="B72" s="33"/>
      <c r="C72" s="37"/>
      <c r="D72" s="14" t="s">
        <v>10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6">
        <f t="shared" si="1"/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12" customFormat="1" ht="15.75">
      <c r="A73" s="31"/>
      <c r="B73" s="33"/>
      <c r="C73" s="37"/>
      <c r="D73" s="14" t="s">
        <v>11</v>
      </c>
      <c r="E73" s="16">
        <v>0</v>
      </c>
      <c r="F73" s="16">
        <v>110</v>
      </c>
      <c r="G73" s="16">
        <v>200</v>
      </c>
      <c r="H73" s="16">
        <v>200</v>
      </c>
      <c r="I73" s="16">
        <v>200</v>
      </c>
      <c r="J73" s="16">
        <v>200</v>
      </c>
      <c r="K73" s="16">
        <v>200</v>
      </c>
      <c r="L73" s="16">
        <v>200</v>
      </c>
      <c r="M73" s="6">
        <f t="shared" si="1"/>
        <v>1310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12" customFormat="1" ht="15.75">
      <c r="A74" s="32"/>
      <c r="B74" s="33"/>
      <c r="C74" s="38"/>
      <c r="D74" s="14" t="s">
        <v>12</v>
      </c>
      <c r="E74" s="15">
        <v>0</v>
      </c>
      <c r="F74" s="16">
        <v>0</v>
      </c>
      <c r="G74" s="16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6">
        <f t="shared" si="1"/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12" customFormat="1" ht="15.75">
      <c r="A75" s="30" t="s">
        <v>61</v>
      </c>
      <c r="B75" s="33" t="s">
        <v>80</v>
      </c>
      <c r="C75" s="36" t="s">
        <v>8</v>
      </c>
      <c r="D75" s="14" t="s">
        <v>7</v>
      </c>
      <c r="E75" s="15">
        <f aca="true" t="shared" si="4" ref="E75:J75">SUM(E76:E79)</f>
        <v>0</v>
      </c>
      <c r="F75" s="15">
        <f t="shared" si="4"/>
        <v>0</v>
      </c>
      <c r="G75" s="15">
        <f t="shared" si="4"/>
        <v>0</v>
      </c>
      <c r="H75" s="15">
        <f t="shared" si="4"/>
        <v>7250</v>
      </c>
      <c r="I75" s="15">
        <f t="shared" si="4"/>
        <v>0</v>
      </c>
      <c r="J75" s="15">
        <f t="shared" si="4"/>
        <v>0</v>
      </c>
      <c r="K75" s="15">
        <f>SUM(K76:K79)</f>
        <v>0</v>
      </c>
      <c r="L75" s="15">
        <f>SUM(L76:L79)</f>
        <v>0</v>
      </c>
      <c r="M75" s="6">
        <f t="shared" si="1"/>
        <v>7250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12" customFormat="1" ht="15.75">
      <c r="A76" s="31"/>
      <c r="B76" s="33"/>
      <c r="C76" s="37"/>
      <c r="D76" s="14" t="s">
        <v>9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6">
        <f t="shared" si="1"/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12" customFormat="1" ht="15.75">
      <c r="A77" s="31"/>
      <c r="B77" s="33"/>
      <c r="C77" s="37"/>
      <c r="D77" s="14" t="s">
        <v>10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6">
        <f t="shared" si="1"/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12" customFormat="1" ht="15.75">
      <c r="A78" s="31"/>
      <c r="B78" s="33"/>
      <c r="C78" s="37"/>
      <c r="D78" s="14" t="s">
        <v>11</v>
      </c>
      <c r="E78" s="16">
        <v>0</v>
      </c>
      <c r="F78" s="16">
        <v>0</v>
      </c>
      <c r="G78" s="16">
        <v>0</v>
      </c>
      <c r="H78" s="16">
        <v>7250</v>
      </c>
      <c r="I78" s="16">
        <v>0</v>
      </c>
      <c r="J78" s="16">
        <v>0</v>
      </c>
      <c r="K78" s="16">
        <v>0</v>
      </c>
      <c r="L78" s="16">
        <v>0</v>
      </c>
      <c r="M78" s="6">
        <f t="shared" si="1"/>
        <v>7250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12" customFormat="1" ht="15.75">
      <c r="A79" s="32"/>
      <c r="B79" s="33"/>
      <c r="C79" s="38"/>
      <c r="D79" s="14" t="s">
        <v>12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6">
        <f aca="true" t="shared" si="5" ref="M79:M142">SUM(E79:L79)</f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12" customFormat="1" ht="54.75" customHeight="1">
      <c r="A80" s="30" t="s">
        <v>62</v>
      </c>
      <c r="B80" s="33" t="s">
        <v>72</v>
      </c>
      <c r="C80" s="24" t="s">
        <v>95</v>
      </c>
      <c r="D80" s="14" t="s">
        <v>7</v>
      </c>
      <c r="E80" s="15">
        <f aca="true" t="shared" si="6" ref="E80:J80">SUM(E81:E84)</f>
        <v>867.3</v>
      </c>
      <c r="F80" s="15">
        <f t="shared" si="6"/>
        <v>11579</v>
      </c>
      <c r="G80" s="15">
        <f t="shared" si="6"/>
        <v>12467.4</v>
      </c>
      <c r="H80" s="15">
        <f t="shared" si="6"/>
        <v>11579</v>
      </c>
      <c r="I80" s="15">
        <f t="shared" si="6"/>
        <v>11579</v>
      </c>
      <c r="J80" s="15">
        <f t="shared" si="6"/>
        <v>1137.4</v>
      </c>
      <c r="K80" s="15">
        <f>SUM(K81:K84)</f>
        <v>1137.4</v>
      </c>
      <c r="L80" s="15">
        <f>SUM(L81:L84)</f>
        <v>0</v>
      </c>
      <c r="M80" s="3">
        <f t="shared" si="5"/>
        <v>50346.5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12" customFormat="1" ht="54.75" customHeight="1">
      <c r="A81" s="31"/>
      <c r="B81" s="33"/>
      <c r="C81" s="24"/>
      <c r="D81" s="14" t="s">
        <v>9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3">
        <f t="shared" si="5"/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s="12" customFormat="1" ht="54.75" customHeight="1">
      <c r="A82" s="31"/>
      <c r="B82" s="33"/>
      <c r="C82" s="24"/>
      <c r="D82" s="14" t="s">
        <v>10</v>
      </c>
      <c r="E82" s="15">
        <v>823.9</v>
      </c>
      <c r="F82" s="15">
        <v>11000</v>
      </c>
      <c r="G82" s="15">
        <v>11844</v>
      </c>
      <c r="H82" s="15">
        <v>11000</v>
      </c>
      <c r="I82" s="15">
        <v>11000</v>
      </c>
      <c r="J82" s="15">
        <v>1080.5</v>
      </c>
      <c r="K82" s="15">
        <v>1080.5</v>
      </c>
      <c r="L82" s="15">
        <v>0</v>
      </c>
      <c r="M82" s="3">
        <f t="shared" si="5"/>
        <v>47828.9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s="12" customFormat="1" ht="54.75" customHeight="1">
      <c r="A83" s="31"/>
      <c r="B83" s="33"/>
      <c r="C83" s="24"/>
      <c r="D83" s="14" t="s">
        <v>11</v>
      </c>
      <c r="E83" s="15">
        <v>43.4</v>
      </c>
      <c r="F83" s="15">
        <v>579</v>
      </c>
      <c r="G83" s="15">
        <v>623.4</v>
      </c>
      <c r="H83" s="15">
        <v>579</v>
      </c>
      <c r="I83" s="15">
        <v>579</v>
      </c>
      <c r="J83" s="15">
        <v>56.9</v>
      </c>
      <c r="K83" s="15">
        <v>56.9</v>
      </c>
      <c r="L83" s="15">
        <v>0</v>
      </c>
      <c r="M83" s="3">
        <f t="shared" si="5"/>
        <v>2517.6000000000004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s="12" customFormat="1" ht="64.5" customHeight="1">
      <c r="A84" s="32"/>
      <c r="B84" s="33"/>
      <c r="C84" s="24"/>
      <c r="D84" s="14" t="s">
        <v>12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3">
        <f t="shared" si="5"/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s="12" customFormat="1" ht="15.75">
      <c r="A85" s="30" t="s">
        <v>63</v>
      </c>
      <c r="B85" s="33" t="s">
        <v>24</v>
      </c>
      <c r="C85" s="24" t="s">
        <v>8</v>
      </c>
      <c r="D85" s="14" t="s">
        <v>13</v>
      </c>
      <c r="E85" s="15">
        <f aca="true" t="shared" si="7" ref="E85:J85">SUM(E86:E89)</f>
        <v>40</v>
      </c>
      <c r="F85" s="15">
        <f t="shared" si="7"/>
        <v>40</v>
      </c>
      <c r="G85" s="15">
        <f t="shared" si="7"/>
        <v>40</v>
      </c>
      <c r="H85" s="15">
        <f t="shared" si="7"/>
        <v>40</v>
      </c>
      <c r="I85" s="15">
        <f t="shared" si="7"/>
        <v>40</v>
      </c>
      <c r="J85" s="15">
        <f t="shared" si="7"/>
        <v>40</v>
      </c>
      <c r="K85" s="15">
        <f>SUM(K86:K89)</f>
        <v>40</v>
      </c>
      <c r="L85" s="15">
        <f>SUM(L86:L89)</f>
        <v>40</v>
      </c>
      <c r="M85" s="6">
        <f t="shared" si="5"/>
        <v>320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12" customFormat="1" ht="15.75">
      <c r="A86" s="31"/>
      <c r="B86" s="33"/>
      <c r="C86" s="24"/>
      <c r="D86" s="14" t="s">
        <v>14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6">
        <f t="shared" si="5"/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s="12" customFormat="1" ht="15.75">
      <c r="A87" s="31"/>
      <c r="B87" s="33"/>
      <c r="C87" s="24"/>
      <c r="D87" s="14" t="s">
        <v>15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6">
        <f t="shared" si="5"/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s="12" customFormat="1" ht="15.75">
      <c r="A88" s="31"/>
      <c r="B88" s="33"/>
      <c r="C88" s="24"/>
      <c r="D88" s="14" t="s">
        <v>16</v>
      </c>
      <c r="E88" s="15">
        <v>40</v>
      </c>
      <c r="F88" s="15">
        <v>40</v>
      </c>
      <c r="G88" s="15">
        <v>40</v>
      </c>
      <c r="H88" s="15">
        <v>40</v>
      </c>
      <c r="I88" s="15">
        <v>40</v>
      </c>
      <c r="J88" s="15">
        <v>40</v>
      </c>
      <c r="K88" s="15">
        <v>40</v>
      </c>
      <c r="L88" s="15">
        <v>40</v>
      </c>
      <c r="M88" s="6">
        <f t="shared" si="5"/>
        <v>320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s="12" customFormat="1" ht="15.75">
      <c r="A89" s="32"/>
      <c r="B89" s="33"/>
      <c r="C89" s="24"/>
      <c r="D89" s="14" t="s">
        <v>17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6">
        <f t="shared" si="5"/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13" customFormat="1" ht="15.75" customHeight="1">
      <c r="A90" s="30" t="s">
        <v>64</v>
      </c>
      <c r="B90" s="25" t="s">
        <v>25</v>
      </c>
      <c r="C90" s="24" t="s">
        <v>81</v>
      </c>
      <c r="D90" s="14" t="s">
        <v>13</v>
      </c>
      <c r="E90" s="15">
        <f aca="true" t="shared" si="8" ref="E90:J90">SUM(E91:E94)</f>
        <v>0</v>
      </c>
      <c r="F90" s="15">
        <f t="shared" si="8"/>
        <v>0</v>
      </c>
      <c r="G90" s="15">
        <f t="shared" si="8"/>
        <v>9848.5</v>
      </c>
      <c r="H90" s="15">
        <v>10140</v>
      </c>
      <c r="I90" s="15">
        <f t="shared" si="8"/>
        <v>4767.7</v>
      </c>
      <c r="J90" s="15">
        <f t="shared" si="8"/>
        <v>0</v>
      </c>
      <c r="K90" s="15">
        <f>SUM(K91:K94)</f>
        <v>0</v>
      </c>
      <c r="L90" s="15">
        <f>SUM(L91:L94)</f>
        <v>0</v>
      </c>
      <c r="M90" s="6">
        <f t="shared" si="5"/>
        <v>24756.2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s="13" customFormat="1" ht="15.75">
      <c r="A91" s="31"/>
      <c r="B91" s="26"/>
      <c r="C91" s="24"/>
      <c r="D91" s="14" t="s">
        <v>14</v>
      </c>
      <c r="E91" s="15">
        <v>0</v>
      </c>
      <c r="F91" s="15">
        <v>0</v>
      </c>
      <c r="G91" s="15">
        <v>7486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6">
        <f t="shared" si="5"/>
        <v>7486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s="13" customFormat="1" ht="15.75">
      <c r="A92" s="31"/>
      <c r="B92" s="26"/>
      <c r="C92" s="24"/>
      <c r="D92" s="14" t="s">
        <v>15</v>
      </c>
      <c r="E92" s="15">
        <v>0</v>
      </c>
      <c r="F92" s="15">
        <v>0</v>
      </c>
      <c r="G92" s="15">
        <v>1870</v>
      </c>
      <c r="H92" s="15">
        <v>9633</v>
      </c>
      <c r="I92" s="15">
        <v>4529.3</v>
      </c>
      <c r="J92" s="15">
        <v>0</v>
      </c>
      <c r="K92" s="15">
        <v>0</v>
      </c>
      <c r="L92" s="15">
        <v>0</v>
      </c>
      <c r="M92" s="6">
        <f t="shared" si="5"/>
        <v>16032.3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s="13" customFormat="1" ht="15.75">
      <c r="A93" s="31"/>
      <c r="B93" s="26"/>
      <c r="C93" s="24"/>
      <c r="D93" s="14" t="s">
        <v>16</v>
      </c>
      <c r="E93" s="15">
        <v>0</v>
      </c>
      <c r="F93" s="15">
        <v>0</v>
      </c>
      <c r="G93" s="15">
        <v>492.5</v>
      </c>
      <c r="H93" s="15">
        <v>507.1</v>
      </c>
      <c r="I93" s="15">
        <v>238.4</v>
      </c>
      <c r="J93" s="15">
        <v>0</v>
      </c>
      <c r="K93" s="15">
        <v>0</v>
      </c>
      <c r="L93" s="15">
        <v>0</v>
      </c>
      <c r="M93" s="6">
        <f t="shared" si="5"/>
        <v>1238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s="13" customFormat="1" ht="15.75">
      <c r="A94" s="31"/>
      <c r="B94" s="26"/>
      <c r="C94" s="24"/>
      <c r="D94" s="14" t="s">
        <v>17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6">
        <f t="shared" si="5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s="13" customFormat="1" ht="15.75">
      <c r="A95" s="31"/>
      <c r="B95" s="26"/>
      <c r="C95" s="36" t="s">
        <v>95</v>
      </c>
      <c r="D95" s="14" t="s">
        <v>13</v>
      </c>
      <c r="E95" s="15">
        <f aca="true" t="shared" si="9" ref="E95:L95">SUM(E96:E99)</f>
        <v>14.5</v>
      </c>
      <c r="F95" s="15">
        <f t="shared" si="9"/>
        <v>0</v>
      </c>
      <c r="G95" s="15">
        <f t="shared" si="9"/>
        <v>7.6</v>
      </c>
      <c r="H95" s="15">
        <v>368</v>
      </c>
      <c r="I95" s="15">
        <f t="shared" si="9"/>
        <v>400</v>
      </c>
      <c r="J95" s="15">
        <f t="shared" si="9"/>
        <v>400</v>
      </c>
      <c r="K95" s="15">
        <f t="shared" si="9"/>
        <v>400</v>
      </c>
      <c r="L95" s="15">
        <f t="shared" si="9"/>
        <v>400</v>
      </c>
      <c r="M95" s="6">
        <f t="shared" si="5"/>
        <v>1990.1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s="13" customFormat="1" ht="15.75">
      <c r="A96" s="31"/>
      <c r="B96" s="26"/>
      <c r="C96" s="37"/>
      <c r="D96" s="14" t="s">
        <v>14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6">
        <f t="shared" si="5"/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s="13" customFormat="1" ht="15.75">
      <c r="A97" s="31"/>
      <c r="B97" s="26"/>
      <c r="C97" s="37"/>
      <c r="D97" s="14" t="s">
        <v>15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6">
        <f t="shared" si="5"/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s="13" customFormat="1" ht="15.75">
      <c r="A98" s="31"/>
      <c r="B98" s="26"/>
      <c r="C98" s="37"/>
      <c r="D98" s="14" t="s">
        <v>16</v>
      </c>
      <c r="E98" s="15">
        <v>14.5</v>
      </c>
      <c r="F98" s="15">
        <v>0</v>
      </c>
      <c r="G98" s="15">
        <v>7.6</v>
      </c>
      <c r="H98" s="15">
        <v>368</v>
      </c>
      <c r="I98" s="15">
        <v>400</v>
      </c>
      <c r="J98" s="15">
        <v>400</v>
      </c>
      <c r="K98" s="15">
        <v>400</v>
      </c>
      <c r="L98" s="15">
        <v>400</v>
      </c>
      <c r="M98" s="6">
        <f t="shared" si="5"/>
        <v>1990.1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s="13" customFormat="1" ht="15.75">
      <c r="A99" s="31"/>
      <c r="B99" s="26"/>
      <c r="C99" s="38"/>
      <c r="D99" s="14" t="s">
        <v>17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6">
        <f t="shared" si="5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s="13" customFormat="1" ht="15.75">
      <c r="A100" s="31"/>
      <c r="B100" s="26"/>
      <c r="C100" s="41" t="s">
        <v>18</v>
      </c>
      <c r="D100" s="14" t="s">
        <v>13</v>
      </c>
      <c r="E100" s="15">
        <f aca="true" t="shared" si="10" ref="E100:J100">SUM(E101:E104)</f>
        <v>14.5</v>
      </c>
      <c r="F100" s="15">
        <f t="shared" si="10"/>
        <v>0</v>
      </c>
      <c r="G100" s="15">
        <f t="shared" si="10"/>
        <v>9856.1</v>
      </c>
      <c r="H100" s="15">
        <f t="shared" si="10"/>
        <v>10508.1</v>
      </c>
      <c r="I100" s="15">
        <f t="shared" si="10"/>
        <v>5167.7</v>
      </c>
      <c r="J100" s="15">
        <f t="shared" si="10"/>
        <v>400</v>
      </c>
      <c r="K100" s="15">
        <f>SUM(K101:K104)</f>
        <v>400</v>
      </c>
      <c r="L100" s="15">
        <f>SUM(L101:L104)</f>
        <v>400</v>
      </c>
      <c r="M100" s="6">
        <f t="shared" si="5"/>
        <v>26746.4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s="13" customFormat="1" ht="15.75">
      <c r="A101" s="31"/>
      <c r="B101" s="26"/>
      <c r="C101" s="42"/>
      <c r="D101" s="14" t="s">
        <v>14</v>
      </c>
      <c r="E101" s="15">
        <f aca="true" t="shared" si="11" ref="E101:J101">E91+E96</f>
        <v>0</v>
      </c>
      <c r="F101" s="15">
        <f t="shared" si="11"/>
        <v>0</v>
      </c>
      <c r="G101" s="15">
        <f t="shared" si="11"/>
        <v>7486</v>
      </c>
      <c r="H101" s="15">
        <f t="shared" si="11"/>
        <v>0</v>
      </c>
      <c r="I101" s="15">
        <f t="shared" si="11"/>
        <v>0</v>
      </c>
      <c r="J101" s="15">
        <f t="shared" si="11"/>
        <v>0</v>
      </c>
      <c r="K101" s="15">
        <f aca="true" t="shared" si="12" ref="K101:L104">K91+K96</f>
        <v>0</v>
      </c>
      <c r="L101" s="15">
        <f t="shared" si="12"/>
        <v>0</v>
      </c>
      <c r="M101" s="6">
        <f t="shared" si="5"/>
        <v>7486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s="13" customFormat="1" ht="15.75">
      <c r="A102" s="31"/>
      <c r="B102" s="26"/>
      <c r="C102" s="42"/>
      <c r="D102" s="14" t="s">
        <v>15</v>
      </c>
      <c r="E102" s="15">
        <f aca="true" t="shared" si="13" ref="E102:J104">E92+E97</f>
        <v>0</v>
      </c>
      <c r="F102" s="15">
        <f t="shared" si="13"/>
        <v>0</v>
      </c>
      <c r="G102" s="15">
        <f t="shared" si="13"/>
        <v>1870</v>
      </c>
      <c r="H102" s="15">
        <f>H92+H97</f>
        <v>9633</v>
      </c>
      <c r="I102" s="15">
        <f t="shared" si="13"/>
        <v>4529.3</v>
      </c>
      <c r="J102" s="15">
        <f t="shared" si="13"/>
        <v>0</v>
      </c>
      <c r="K102" s="15">
        <f t="shared" si="12"/>
        <v>0</v>
      </c>
      <c r="L102" s="15">
        <f t="shared" si="12"/>
        <v>0</v>
      </c>
      <c r="M102" s="6">
        <f t="shared" si="5"/>
        <v>16032.3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s="13" customFormat="1" ht="15.75">
      <c r="A103" s="31"/>
      <c r="B103" s="26"/>
      <c r="C103" s="42"/>
      <c r="D103" s="14" t="s">
        <v>16</v>
      </c>
      <c r="E103" s="15">
        <f t="shared" si="13"/>
        <v>14.5</v>
      </c>
      <c r="F103" s="15">
        <f t="shared" si="13"/>
        <v>0</v>
      </c>
      <c r="G103" s="15">
        <f t="shared" si="13"/>
        <v>500.1</v>
      </c>
      <c r="H103" s="15">
        <f>H93+H98</f>
        <v>875.1</v>
      </c>
      <c r="I103" s="15">
        <f t="shared" si="13"/>
        <v>638.4</v>
      </c>
      <c r="J103" s="15">
        <f t="shared" si="13"/>
        <v>400</v>
      </c>
      <c r="K103" s="15">
        <f t="shared" si="12"/>
        <v>400</v>
      </c>
      <c r="L103" s="15">
        <f t="shared" si="12"/>
        <v>400</v>
      </c>
      <c r="M103" s="6">
        <f t="shared" si="5"/>
        <v>3228.1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s="13" customFormat="1" ht="15.75">
      <c r="A104" s="32"/>
      <c r="B104" s="27"/>
      <c r="C104" s="43"/>
      <c r="D104" s="14" t="s">
        <v>17</v>
      </c>
      <c r="E104" s="15">
        <f t="shared" si="13"/>
        <v>0</v>
      </c>
      <c r="F104" s="15">
        <f t="shared" si="13"/>
        <v>0</v>
      </c>
      <c r="G104" s="15">
        <f t="shared" si="13"/>
        <v>0</v>
      </c>
      <c r="H104" s="15">
        <f>H94+H99</f>
        <v>0</v>
      </c>
      <c r="I104" s="15">
        <f t="shared" si="13"/>
        <v>0</v>
      </c>
      <c r="J104" s="15">
        <f t="shared" si="13"/>
        <v>0</v>
      </c>
      <c r="K104" s="15">
        <f t="shared" si="12"/>
        <v>0</v>
      </c>
      <c r="L104" s="15">
        <f t="shared" si="12"/>
        <v>0</v>
      </c>
      <c r="M104" s="6">
        <f t="shared" si="5"/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s="13" customFormat="1" ht="15.75" customHeight="1">
      <c r="A105" s="30" t="s">
        <v>65</v>
      </c>
      <c r="B105" s="25" t="s">
        <v>84</v>
      </c>
      <c r="C105" s="36" t="s">
        <v>95</v>
      </c>
      <c r="D105" s="14" t="s">
        <v>7</v>
      </c>
      <c r="E105" s="15">
        <f aca="true" t="shared" si="14" ref="E105:J105">SUM(E106:E109)</f>
        <v>0</v>
      </c>
      <c r="F105" s="15">
        <f t="shared" si="14"/>
        <v>0</v>
      </c>
      <c r="G105" s="15">
        <f t="shared" si="14"/>
        <v>0</v>
      </c>
      <c r="H105" s="15">
        <f t="shared" si="14"/>
        <v>248.4</v>
      </c>
      <c r="I105" s="15">
        <f t="shared" si="14"/>
        <v>0</v>
      </c>
      <c r="J105" s="15">
        <f t="shared" si="14"/>
        <v>0</v>
      </c>
      <c r="K105" s="15">
        <f>SUM(K106:K109)</f>
        <v>0</v>
      </c>
      <c r="L105" s="15">
        <f>SUM(L106:L109)</f>
        <v>0</v>
      </c>
      <c r="M105" s="6">
        <f t="shared" si="5"/>
        <v>248.4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s="13" customFormat="1" ht="15.75">
      <c r="A106" s="31"/>
      <c r="B106" s="26"/>
      <c r="C106" s="37"/>
      <c r="D106" s="14" t="s">
        <v>9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6">
        <f t="shared" si="5"/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s="13" customFormat="1" ht="15.75">
      <c r="A107" s="31"/>
      <c r="B107" s="26"/>
      <c r="C107" s="37"/>
      <c r="D107" s="14" t="s">
        <v>10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6">
        <f t="shared" si="5"/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s="13" customFormat="1" ht="15.75">
      <c r="A108" s="31"/>
      <c r="B108" s="26"/>
      <c r="C108" s="37"/>
      <c r="D108" s="14" t="s">
        <v>11</v>
      </c>
      <c r="E108" s="15">
        <v>0</v>
      </c>
      <c r="F108" s="15">
        <v>0</v>
      </c>
      <c r="G108" s="15">
        <v>0</v>
      </c>
      <c r="H108" s="15">
        <v>248.4</v>
      </c>
      <c r="I108" s="15">
        <v>0</v>
      </c>
      <c r="J108" s="15">
        <v>0</v>
      </c>
      <c r="K108" s="15">
        <v>0</v>
      </c>
      <c r="L108" s="15">
        <v>0</v>
      </c>
      <c r="M108" s="6">
        <f t="shared" si="5"/>
        <v>248.4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s="13" customFormat="1" ht="15.75">
      <c r="A109" s="32"/>
      <c r="B109" s="27"/>
      <c r="C109" s="38"/>
      <c r="D109" s="14" t="s">
        <v>12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6">
        <f t="shared" si="5"/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s="13" customFormat="1" ht="15.75">
      <c r="A110" s="30" t="s">
        <v>66</v>
      </c>
      <c r="B110" s="25" t="s">
        <v>35</v>
      </c>
      <c r="C110" s="24" t="s">
        <v>81</v>
      </c>
      <c r="D110" s="14" t="s">
        <v>7</v>
      </c>
      <c r="E110" s="15">
        <f aca="true" t="shared" si="15" ref="E110:J110">SUM(E111:E114)</f>
        <v>10</v>
      </c>
      <c r="F110" s="15">
        <f t="shared" si="15"/>
        <v>10</v>
      </c>
      <c r="G110" s="15">
        <f t="shared" si="15"/>
        <v>27</v>
      </c>
      <c r="H110" s="15">
        <f t="shared" si="15"/>
        <v>27</v>
      </c>
      <c r="I110" s="15">
        <f t="shared" si="15"/>
        <v>27</v>
      </c>
      <c r="J110" s="15">
        <f t="shared" si="15"/>
        <v>27</v>
      </c>
      <c r="K110" s="15">
        <f>SUM(K111:K114)</f>
        <v>27</v>
      </c>
      <c r="L110" s="15">
        <f>SUM(L111:L114)</f>
        <v>27</v>
      </c>
      <c r="M110" s="6">
        <f t="shared" si="5"/>
        <v>182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s="13" customFormat="1" ht="15.75">
      <c r="A111" s="31"/>
      <c r="B111" s="26"/>
      <c r="C111" s="24"/>
      <c r="D111" s="14" t="s">
        <v>9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6">
        <f t="shared" si="5"/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s="13" customFormat="1" ht="15.75">
      <c r="A112" s="31"/>
      <c r="B112" s="26"/>
      <c r="C112" s="24"/>
      <c r="D112" s="14" t="s">
        <v>10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6">
        <f t="shared" si="5"/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s="13" customFormat="1" ht="15.75">
      <c r="A113" s="31"/>
      <c r="B113" s="26"/>
      <c r="C113" s="24"/>
      <c r="D113" s="14" t="s">
        <v>11</v>
      </c>
      <c r="E113" s="15">
        <v>10</v>
      </c>
      <c r="F113" s="15">
        <v>10</v>
      </c>
      <c r="G113" s="15">
        <v>27</v>
      </c>
      <c r="H113" s="15">
        <v>27</v>
      </c>
      <c r="I113" s="15">
        <v>27</v>
      </c>
      <c r="J113" s="15">
        <v>27</v>
      </c>
      <c r="K113" s="15">
        <v>27</v>
      </c>
      <c r="L113" s="15">
        <v>27</v>
      </c>
      <c r="M113" s="6">
        <f t="shared" si="5"/>
        <v>182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s="13" customFormat="1" ht="15.75">
      <c r="A114" s="32"/>
      <c r="B114" s="27"/>
      <c r="C114" s="24"/>
      <c r="D114" s="14" t="s">
        <v>12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6">
        <f t="shared" si="5"/>
        <v>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s="12" customFormat="1" ht="15.75">
      <c r="A115" s="30" t="s">
        <v>67</v>
      </c>
      <c r="B115" s="25" t="s">
        <v>31</v>
      </c>
      <c r="C115" s="36" t="s">
        <v>83</v>
      </c>
      <c r="D115" s="14" t="s">
        <v>7</v>
      </c>
      <c r="E115" s="15">
        <f aca="true" t="shared" si="16" ref="E115:J115">SUM(E116:E119)</f>
        <v>0</v>
      </c>
      <c r="F115" s="15">
        <f t="shared" si="16"/>
        <v>0</v>
      </c>
      <c r="G115" s="15">
        <f t="shared" si="16"/>
        <v>0</v>
      </c>
      <c r="H115" s="15">
        <f t="shared" si="16"/>
        <v>0</v>
      </c>
      <c r="I115" s="15">
        <f t="shared" si="16"/>
        <v>0</v>
      </c>
      <c r="J115" s="15">
        <f t="shared" si="16"/>
        <v>0</v>
      </c>
      <c r="K115" s="15">
        <f>SUM(K116:K119)</f>
        <v>0</v>
      </c>
      <c r="L115" s="15">
        <f>SUM(L116:L119)</f>
        <v>0</v>
      </c>
      <c r="M115" s="6">
        <f t="shared" si="5"/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s="12" customFormat="1" ht="15.75">
      <c r="A116" s="31"/>
      <c r="B116" s="26"/>
      <c r="C116" s="37"/>
      <c r="D116" s="14" t="s">
        <v>9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6">
        <f t="shared" si="5"/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s="12" customFormat="1" ht="15.75">
      <c r="A117" s="31"/>
      <c r="B117" s="26"/>
      <c r="C117" s="37"/>
      <c r="D117" s="14" t="s">
        <v>10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6">
        <f t="shared" si="5"/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s="12" customFormat="1" ht="15.75">
      <c r="A118" s="31"/>
      <c r="B118" s="26"/>
      <c r="C118" s="37"/>
      <c r="D118" s="14" t="s">
        <v>11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6">
        <f t="shared" si="5"/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s="12" customFormat="1" ht="15.75">
      <c r="A119" s="32"/>
      <c r="B119" s="27"/>
      <c r="C119" s="38"/>
      <c r="D119" s="14" t="s">
        <v>12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6">
        <f t="shared" si="5"/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s="12" customFormat="1" ht="15.75">
      <c r="A120" s="30" t="s">
        <v>68</v>
      </c>
      <c r="B120" s="25" t="s">
        <v>32</v>
      </c>
      <c r="C120" s="36" t="s">
        <v>30</v>
      </c>
      <c r="D120" s="14" t="s">
        <v>7</v>
      </c>
      <c r="E120" s="15">
        <f aca="true" t="shared" si="17" ref="E120:J120">SUM(E121:E124)</f>
        <v>567</v>
      </c>
      <c r="F120" s="15">
        <f t="shared" si="17"/>
        <v>453.6</v>
      </c>
      <c r="G120" s="15">
        <f t="shared" si="17"/>
        <v>453.6</v>
      </c>
      <c r="H120" s="15">
        <f t="shared" si="17"/>
        <v>527.8</v>
      </c>
      <c r="I120" s="15">
        <f t="shared" si="17"/>
        <v>728</v>
      </c>
      <c r="J120" s="15">
        <f t="shared" si="17"/>
        <v>728</v>
      </c>
      <c r="K120" s="15">
        <f>SUM(K121:K124)</f>
        <v>728</v>
      </c>
      <c r="L120" s="15">
        <f>SUM(L121:L124)</f>
        <v>728</v>
      </c>
      <c r="M120" s="6">
        <f t="shared" si="5"/>
        <v>4914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s="12" customFormat="1" ht="15.75">
      <c r="A121" s="31"/>
      <c r="B121" s="26"/>
      <c r="C121" s="37"/>
      <c r="D121" s="14" t="s">
        <v>9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6">
        <f t="shared" si="5"/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s="12" customFormat="1" ht="15.75">
      <c r="A122" s="31"/>
      <c r="B122" s="26"/>
      <c r="C122" s="37"/>
      <c r="D122" s="14" t="s">
        <v>10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6">
        <f t="shared" si="5"/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s="12" customFormat="1" ht="15.75">
      <c r="A123" s="31"/>
      <c r="B123" s="26"/>
      <c r="C123" s="37"/>
      <c r="D123" s="14" t="s">
        <v>11</v>
      </c>
      <c r="E123" s="15">
        <v>567</v>
      </c>
      <c r="F123" s="15">
        <v>453.6</v>
      </c>
      <c r="G123" s="15">
        <v>453.6</v>
      </c>
      <c r="H123" s="15">
        <v>527.8</v>
      </c>
      <c r="I123" s="15">
        <v>728</v>
      </c>
      <c r="J123" s="15">
        <v>728</v>
      </c>
      <c r="K123" s="15">
        <v>728</v>
      </c>
      <c r="L123" s="15">
        <v>728</v>
      </c>
      <c r="M123" s="6">
        <f t="shared" si="5"/>
        <v>4914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s="12" customFormat="1" ht="15.75">
      <c r="A124" s="32"/>
      <c r="B124" s="27"/>
      <c r="C124" s="38"/>
      <c r="D124" s="14" t="s">
        <v>12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6">
        <f t="shared" si="5"/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s="12" customFormat="1" ht="19.5" customHeight="1">
      <c r="A125" s="30" t="s">
        <v>69</v>
      </c>
      <c r="B125" s="25" t="s">
        <v>33</v>
      </c>
      <c r="C125" s="24" t="s">
        <v>93</v>
      </c>
      <c r="D125" s="14" t="s">
        <v>7</v>
      </c>
      <c r="E125" s="15">
        <f aca="true" t="shared" si="18" ref="E125:J125">SUM(E126:E129)</f>
        <v>0</v>
      </c>
      <c r="F125" s="15">
        <f t="shared" si="18"/>
        <v>0</v>
      </c>
      <c r="G125" s="15">
        <f t="shared" si="18"/>
        <v>0</v>
      </c>
      <c r="H125" s="15">
        <f t="shared" si="18"/>
        <v>0</v>
      </c>
      <c r="I125" s="15">
        <f t="shared" si="18"/>
        <v>0</v>
      </c>
      <c r="J125" s="15">
        <f t="shared" si="18"/>
        <v>0</v>
      </c>
      <c r="K125" s="15">
        <f>SUM(K126:K129)</f>
        <v>0</v>
      </c>
      <c r="L125" s="15">
        <f>SUM(L126:L129)</f>
        <v>0</v>
      </c>
      <c r="M125" s="6">
        <f t="shared" si="5"/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s="12" customFormat="1" ht="19.5" customHeight="1">
      <c r="A126" s="31"/>
      <c r="B126" s="26"/>
      <c r="C126" s="24"/>
      <c r="D126" s="14" t="s">
        <v>9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6">
        <f t="shared" si="5"/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s="12" customFormat="1" ht="19.5" customHeight="1">
      <c r="A127" s="31"/>
      <c r="B127" s="26"/>
      <c r="C127" s="24"/>
      <c r="D127" s="14" t="s">
        <v>10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6">
        <f t="shared" si="5"/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s="12" customFormat="1" ht="19.5" customHeight="1">
      <c r="A128" s="31"/>
      <c r="B128" s="26"/>
      <c r="C128" s="24"/>
      <c r="D128" s="14" t="s">
        <v>11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6">
        <f t="shared" si="5"/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s="12" customFormat="1" ht="19.5" customHeight="1">
      <c r="A129" s="32"/>
      <c r="B129" s="27"/>
      <c r="C129" s="24"/>
      <c r="D129" s="14" t="s">
        <v>12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6">
        <f t="shared" si="5"/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s="12" customFormat="1" ht="33" customHeight="1">
      <c r="A130" s="30" t="s">
        <v>70</v>
      </c>
      <c r="B130" s="33" t="s">
        <v>71</v>
      </c>
      <c r="C130" s="24" t="s">
        <v>96</v>
      </c>
      <c r="D130" s="14" t="s">
        <v>7</v>
      </c>
      <c r="E130" s="15">
        <v>285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3">
        <f t="shared" si="5"/>
        <v>285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s="12" customFormat="1" ht="33" customHeight="1">
      <c r="A131" s="31"/>
      <c r="B131" s="33"/>
      <c r="C131" s="24"/>
      <c r="D131" s="14" t="s">
        <v>9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3">
        <f t="shared" si="5"/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s="12" customFormat="1" ht="33" customHeight="1">
      <c r="A132" s="31"/>
      <c r="B132" s="33"/>
      <c r="C132" s="24"/>
      <c r="D132" s="14" t="s">
        <v>10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3">
        <f t="shared" si="5"/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s="12" customFormat="1" ht="33" customHeight="1">
      <c r="A133" s="31"/>
      <c r="B133" s="33"/>
      <c r="C133" s="24"/>
      <c r="D133" s="14" t="s">
        <v>11</v>
      </c>
      <c r="E133" s="15">
        <v>285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3">
        <f t="shared" si="5"/>
        <v>285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s="12" customFormat="1" ht="33" customHeight="1">
      <c r="A134" s="32"/>
      <c r="B134" s="33"/>
      <c r="C134" s="24"/>
      <c r="D134" s="14" t="s">
        <v>12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3">
        <f t="shared" si="5"/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s="12" customFormat="1" ht="34.5" customHeight="1">
      <c r="A135" s="30" t="s">
        <v>74</v>
      </c>
      <c r="B135" s="33" t="s">
        <v>75</v>
      </c>
      <c r="C135" s="24" t="s">
        <v>96</v>
      </c>
      <c r="D135" s="14" t="s">
        <v>7</v>
      </c>
      <c r="E135" s="15">
        <f aca="true" t="shared" si="19" ref="E135:L135">SUM(E136:E139)</f>
        <v>0</v>
      </c>
      <c r="F135" s="15">
        <f t="shared" si="19"/>
        <v>285</v>
      </c>
      <c r="G135" s="15">
        <f t="shared" si="19"/>
        <v>0</v>
      </c>
      <c r="H135" s="15">
        <f t="shared" si="19"/>
        <v>285</v>
      </c>
      <c r="I135" s="15">
        <f t="shared" si="19"/>
        <v>285</v>
      </c>
      <c r="J135" s="15">
        <f t="shared" si="19"/>
        <v>285</v>
      </c>
      <c r="K135" s="15">
        <f t="shared" si="19"/>
        <v>285</v>
      </c>
      <c r="L135" s="15">
        <f t="shared" si="19"/>
        <v>285</v>
      </c>
      <c r="M135" s="3">
        <f t="shared" si="5"/>
        <v>1710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s="12" customFormat="1" ht="34.5" customHeight="1">
      <c r="A136" s="31"/>
      <c r="B136" s="33"/>
      <c r="C136" s="24"/>
      <c r="D136" s="14" t="s">
        <v>9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3">
        <f t="shared" si="5"/>
        <v>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s="12" customFormat="1" ht="34.5" customHeight="1">
      <c r="A137" s="31"/>
      <c r="B137" s="33"/>
      <c r="C137" s="24"/>
      <c r="D137" s="14" t="s">
        <v>10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3">
        <f t="shared" si="5"/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s="12" customFormat="1" ht="34.5" customHeight="1">
      <c r="A138" s="31"/>
      <c r="B138" s="33"/>
      <c r="C138" s="24"/>
      <c r="D138" s="14" t="s">
        <v>11</v>
      </c>
      <c r="E138" s="15">
        <v>0</v>
      </c>
      <c r="F138" s="15">
        <v>285</v>
      </c>
      <c r="G138" s="15">
        <v>0</v>
      </c>
      <c r="H138" s="15">
        <v>285</v>
      </c>
      <c r="I138" s="15">
        <v>285</v>
      </c>
      <c r="J138" s="15">
        <v>285</v>
      </c>
      <c r="K138" s="15">
        <v>285</v>
      </c>
      <c r="L138" s="15">
        <v>285</v>
      </c>
      <c r="M138" s="3">
        <f t="shared" si="5"/>
        <v>1710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s="12" customFormat="1" ht="34.5" customHeight="1">
      <c r="A139" s="32"/>
      <c r="B139" s="33"/>
      <c r="C139" s="24"/>
      <c r="D139" s="14" t="s">
        <v>12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3">
        <f t="shared" si="5"/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s="12" customFormat="1" ht="19.5" customHeight="1">
      <c r="A140" s="30" t="s">
        <v>78</v>
      </c>
      <c r="B140" s="25" t="s">
        <v>86</v>
      </c>
      <c r="C140" s="24" t="s">
        <v>81</v>
      </c>
      <c r="D140" s="14" t="s">
        <v>7</v>
      </c>
      <c r="E140" s="15">
        <f aca="true" t="shared" si="20" ref="E140:L140">SUM(E142:E144)</f>
        <v>56940.3</v>
      </c>
      <c r="F140" s="15">
        <f t="shared" si="20"/>
        <v>63238.7</v>
      </c>
      <c r="G140" s="15">
        <f t="shared" si="20"/>
        <v>66865.7</v>
      </c>
      <c r="H140" s="15">
        <f t="shared" si="20"/>
        <v>71404.4</v>
      </c>
      <c r="I140" s="15">
        <f t="shared" si="20"/>
        <v>63203.1</v>
      </c>
      <c r="J140" s="15">
        <f t="shared" si="20"/>
        <v>63203.1</v>
      </c>
      <c r="K140" s="15">
        <f t="shared" si="20"/>
        <v>63203.1</v>
      </c>
      <c r="L140" s="15">
        <f t="shared" si="20"/>
        <v>63203.1</v>
      </c>
      <c r="M140" s="3">
        <f t="shared" si="5"/>
        <v>511261.49999999994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s="12" customFormat="1" ht="19.5" customHeight="1">
      <c r="A141" s="31"/>
      <c r="B141" s="26"/>
      <c r="C141" s="24"/>
      <c r="D141" s="14" t="s">
        <v>9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6">
        <f t="shared" si="5"/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s="12" customFormat="1" ht="19.5" customHeight="1">
      <c r="A142" s="31"/>
      <c r="B142" s="26"/>
      <c r="C142" s="24"/>
      <c r="D142" s="14" t="s">
        <v>10</v>
      </c>
      <c r="E142" s="15">
        <v>0</v>
      </c>
      <c r="F142" s="15">
        <v>1700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6">
        <f t="shared" si="5"/>
        <v>1700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s="12" customFormat="1" ht="19.5" customHeight="1">
      <c r="A143" s="31"/>
      <c r="B143" s="26"/>
      <c r="C143" s="24"/>
      <c r="D143" s="14" t="s">
        <v>11</v>
      </c>
      <c r="E143" s="15">
        <v>56940.3</v>
      </c>
      <c r="F143" s="15">
        <v>61538.7</v>
      </c>
      <c r="G143" s="15">
        <v>66865.7</v>
      </c>
      <c r="H143" s="15">
        <v>71404.4</v>
      </c>
      <c r="I143" s="15">
        <v>63203.1</v>
      </c>
      <c r="J143" s="15">
        <v>63203.1</v>
      </c>
      <c r="K143" s="15">
        <v>63203.1</v>
      </c>
      <c r="L143" s="15">
        <v>63203.1</v>
      </c>
      <c r="M143" s="6">
        <f aca="true" t="shared" si="21" ref="M143:M149">SUM(E143:L143)</f>
        <v>509561.49999999994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s="12" customFormat="1" ht="19.5" customHeight="1">
      <c r="A144" s="32"/>
      <c r="B144" s="27"/>
      <c r="C144" s="24"/>
      <c r="D144" s="14" t="s">
        <v>12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6">
        <f t="shared" si="21"/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s="12" customFormat="1" ht="15.75">
      <c r="A145" s="30" t="s">
        <v>82</v>
      </c>
      <c r="B145" s="25" t="s">
        <v>79</v>
      </c>
      <c r="C145" s="24" t="s">
        <v>8</v>
      </c>
      <c r="D145" s="14" t="s">
        <v>7</v>
      </c>
      <c r="E145" s="15">
        <f aca="true" t="shared" si="22" ref="E145:J145">SUM(E146:E149)</f>
        <v>0</v>
      </c>
      <c r="F145" s="15">
        <f t="shared" si="22"/>
        <v>0</v>
      </c>
      <c r="G145" s="15">
        <f t="shared" si="22"/>
        <v>26643.8</v>
      </c>
      <c r="H145" s="15">
        <f t="shared" si="22"/>
        <v>32945.1</v>
      </c>
      <c r="I145" s="15">
        <f t="shared" si="22"/>
        <v>38840.9</v>
      </c>
      <c r="J145" s="15">
        <f t="shared" si="22"/>
        <v>38840.9</v>
      </c>
      <c r="K145" s="15">
        <f>SUM(K146:K149)</f>
        <v>38840.9</v>
      </c>
      <c r="L145" s="15">
        <f>SUM(L146:L149)</f>
        <v>38840.9</v>
      </c>
      <c r="M145" s="6">
        <f t="shared" si="21"/>
        <v>214952.49999999997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s="12" customFormat="1" ht="15.75">
      <c r="A146" s="31"/>
      <c r="B146" s="26"/>
      <c r="C146" s="24"/>
      <c r="D146" s="14" t="s">
        <v>9</v>
      </c>
      <c r="E146" s="15">
        <v>0</v>
      </c>
      <c r="F146" s="15">
        <v>0</v>
      </c>
      <c r="G146" s="15">
        <v>532.4</v>
      </c>
      <c r="H146" s="15">
        <v>780</v>
      </c>
      <c r="I146" s="15">
        <v>0</v>
      </c>
      <c r="J146" s="15">
        <v>0</v>
      </c>
      <c r="K146" s="15">
        <v>0</v>
      </c>
      <c r="L146" s="15">
        <v>0</v>
      </c>
      <c r="M146" s="6">
        <f t="shared" si="21"/>
        <v>1312.4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s="12" customFormat="1" ht="15.75">
      <c r="A147" s="31"/>
      <c r="B147" s="26"/>
      <c r="C147" s="24"/>
      <c r="D147" s="14" t="s">
        <v>10</v>
      </c>
      <c r="E147" s="15">
        <v>0</v>
      </c>
      <c r="F147" s="15">
        <v>0</v>
      </c>
      <c r="G147" s="15">
        <v>5230.1</v>
      </c>
      <c r="H147" s="15">
        <v>5582.6</v>
      </c>
      <c r="I147" s="15">
        <v>5947.9</v>
      </c>
      <c r="J147" s="15">
        <v>5947.9</v>
      </c>
      <c r="K147" s="15">
        <v>5947.9</v>
      </c>
      <c r="L147" s="15">
        <v>0</v>
      </c>
      <c r="M147" s="6">
        <f t="shared" si="21"/>
        <v>28656.4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s="12" customFormat="1" ht="15.75">
      <c r="A148" s="31"/>
      <c r="B148" s="26"/>
      <c r="C148" s="24"/>
      <c r="D148" s="14" t="s">
        <v>11</v>
      </c>
      <c r="E148" s="16">
        <v>0</v>
      </c>
      <c r="F148" s="16">
        <v>0</v>
      </c>
      <c r="G148" s="16">
        <v>20881.3</v>
      </c>
      <c r="H148" s="17">
        <v>26582.5</v>
      </c>
      <c r="I148" s="16">
        <v>32893</v>
      </c>
      <c r="J148" s="16">
        <v>32893</v>
      </c>
      <c r="K148" s="16">
        <v>32893</v>
      </c>
      <c r="L148" s="16">
        <v>38840.9</v>
      </c>
      <c r="M148" s="6">
        <f t="shared" si="21"/>
        <v>184983.69999999998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s="12" customFormat="1" ht="15.75">
      <c r="A149" s="32"/>
      <c r="B149" s="27"/>
      <c r="C149" s="24"/>
      <c r="D149" s="14" t="s">
        <v>12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6">
        <f t="shared" si="21"/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13" ht="15.75">
      <c r="A150" s="23"/>
      <c r="B150" s="25" t="s">
        <v>27</v>
      </c>
      <c r="C150" s="24" t="s">
        <v>8</v>
      </c>
      <c r="D150" s="14" t="s">
        <v>7</v>
      </c>
      <c r="E150" s="15">
        <f aca="true" t="shared" si="23" ref="E150:L150">SUM(E151:E154)</f>
        <v>8969</v>
      </c>
      <c r="F150" s="15">
        <f t="shared" si="23"/>
        <v>6038</v>
      </c>
      <c r="G150" s="15">
        <f t="shared" si="23"/>
        <v>32681.8</v>
      </c>
      <c r="H150" s="15">
        <f>SUM(H151:H154)</f>
        <v>46233.1</v>
      </c>
      <c r="I150" s="15">
        <f t="shared" si="23"/>
        <v>44878.9</v>
      </c>
      <c r="J150" s="15">
        <f t="shared" si="23"/>
        <v>44878.9</v>
      </c>
      <c r="K150" s="15">
        <f t="shared" si="23"/>
        <v>44878.9</v>
      </c>
      <c r="L150" s="15">
        <f t="shared" si="23"/>
        <v>44878.9</v>
      </c>
      <c r="M150" s="3">
        <f aca="true" t="shared" si="24" ref="M150:M174">SUM(E150:L150)</f>
        <v>273437.5</v>
      </c>
    </row>
    <row r="151" spans="1:13" ht="15.75">
      <c r="A151" s="23"/>
      <c r="B151" s="26"/>
      <c r="C151" s="24"/>
      <c r="D151" s="14" t="s">
        <v>9</v>
      </c>
      <c r="E151" s="15">
        <f aca="true" t="shared" si="25" ref="E151:J154">SUM(E16,E36,E41,E46,E51,E56,E61,E86,E146,E76)</f>
        <v>0</v>
      </c>
      <c r="F151" s="15">
        <f t="shared" si="25"/>
        <v>0</v>
      </c>
      <c r="G151" s="15">
        <f t="shared" si="25"/>
        <v>532.4</v>
      </c>
      <c r="H151" s="15">
        <f t="shared" si="25"/>
        <v>780</v>
      </c>
      <c r="I151" s="15">
        <f t="shared" si="25"/>
        <v>0</v>
      </c>
      <c r="J151" s="15">
        <f t="shared" si="25"/>
        <v>0</v>
      </c>
      <c r="K151" s="15">
        <f aca="true" t="shared" si="26" ref="K151:L154">SUM(K16,K36,K41,K46,K51,K56,K61,K86,K146,K76)</f>
        <v>0</v>
      </c>
      <c r="L151" s="15">
        <f t="shared" si="26"/>
        <v>0</v>
      </c>
      <c r="M151" s="3">
        <f t="shared" si="24"/>
        <v>1312.4</v>
      </c>
    </row>
    <row r="152" spans="1:13" ht="15.75">
      <c r="A152" s="23"/>
      <c r="B152" s="26"/>
      <c r="C152" s="24"/>
      <c r="D152" s="14" t="s">
        <v>10</v>
      </c>
      <c r="E152" s="15">
        <f t="shared" si="25"/>
        <v>0</v>
      </c>
      <c r="F152" s="15">
        <f t="shared" si="25"/>
        <v>0</v>
      </c>
      <c r="G152" s="15">
        <f t="shared" si="25"/>
        <v>5230.1</v>
      </c>
      <c r="H152" s="15">
        <f t="shared" si="25"/>
        <v>5582.6</v>
      </c>
      <c r="I152" s="15">
        <f t="shared" si="25"/>
        <v>5947.9</v>
      </c>
      <c r="J152" s="15">
        <f t="shared" si="25"/>
        <v>5947.9</v>
      </c>
      <c r="K152" s="15">
        <f t="shared" si="26"/>
        <v>5947.9</v>
      </c>
      <c r="L152" s="15">
        <f t="shared" si="26"/>
        <v>0</v>
      </c>
      <c r="M152" s="3">
        <f t="shared" si="24"/>
        <v>28656.4</v>
      </c>
    </row>
    <row r="153" spans="1:13" ht="15.75">
      <c r="A153" s="23"/>
      <c r="B153" s="26"/>
      <c r="C153" s="24"/>
      <c r="D153" s="14" t="s">
        <v>11</v>
      </c>
      <c r="E153" s="15">
        <f t="shared" si="25"/>
        <v>8969</v>
      </c>
      <c r="F153" s="15">
        <f t="shared" si="25"/>
        <v>6038</v>
      </c>
      <c r="G153" s="15">
        <f t="shared" si="25"/>
        <v>26919.3</v>
      </c>
      <c r="H153" s="15">
        <f t="shared" si="25"/>
        <v>39870.5</v>
      </c>
      <c r="I153" s="15">
        <f t="shared" si="25"/>
        <v>38931</v>
      </c>
      <c r="J153" s="15">
        <f t="shared" si="25"/>
        <v>38931</v>
      </c>
      <c r="K153" s="15">
        <f t="shared" si="26"/>
        <v>38931</v>
      </c>
      <c r="L153" s="15">
        <f t="shared" si="26"/>
        <v>44878.9</v>
      </c>
      <c r="M153" s="3">
        <f t="shared" si="24"/>
        <v>243468.69999999998</v>
      </c>
    </row>
    <row r="154" spans="1:13" ht="15.75">
      <c r="A154" s="23"/>
      <c r="B154" s="26"/>
      <c r="C154" s="24"/>
      <c r="D154" s="14" t="s">
        <v>12</v>
      </c>
      <c r="E154" s="15">
        <f t="shared" si="25"/>
        <v>0</v>
      </c>
      <c r="F154" s="15">
        <f t="shared" si="25"/>
        <v>0</v>
      </c>
      <c r="G154" s="15">
        <f t="shared" si="25"/>
        <v>0</v>
      </c>
      <c r="H154" s="15">
        <f t="shared" si="25"/>
        <v>0</v>
      </c>
      <c r="I154" s="15">
        <f t="shared" si="25"/>
        <v>0</v>
      </c>
      <c r="J154" s="15">
        <f t="shared" si="25"/>
        <v>0</v>
      </c>
      <c r="K154" s="15">
        <f t="shared" si="26"/>
        <v>0</v>
      </c>
      <c r="L154" s="15">
        <f t="shared" si="26"/>
        <v>0</v>
      </c>
      <c r="M154" s="3">
        <f t="shared" si="24"/>
        <v>0</v>
      </c>
    </row>
    <row r="155" spans="1:13" ht="15.75">
      <c r="A155" s="23"/>
      <c r="B155" s="26"/>
      <c r="C155" s="24" t="s">
        <v>95</v>
      </c>
      <c r="D155" s="14" t="s">
        <v>7</v>
      </c>
      <c r="E155" s="15">
        <f aca="true" t="shared" si="27" ref="E155:J155">SUM(E156:E159)</f>
        <v>881.8</v>
      </c>
      <c r="F155" s="15">
        <f t="shared" si="27"/>
        <v>11579</v>
      </c>
      <c r="G155" s="15">
        <f t="shared" si="27"/>
        <v>12475</v>
      </c>
      <c r="H155" s="15">
        <f t="shared" si="27"/>
        <v>12195.4</v>
      </c>
      <c r="I155" s="15">
        <f t="shared" si="27"/>
        <v>11979</v>
      </c>
      <c r="J155" s="15">
        <f t="shared" si="27"/>
        <v>1537.4</v>
      </c>
      <c r="K155" s="15">
        <f>SUM(K156:K159)</f>
        <v>1537.4</v>
      </c>
      <c r="L155" s="15">
        <f>SUM(L156:L159)</f>
        <v>400</v>
      </c>
      <c r="M155" s="3">
        <f t="shared" si="24"/>
        <v>52585</v>
      </c>
    </row>
    <row r="156" spans="1:13" ht="15.75">
      <c r="A156" s="23"/>
      <c r="B156" s="26"/>
      <c r="C156" s="24"/>
      <c r="D156" s="14" t="s">
        <v>9</v>
      </c>
      <c r="E156" s="15">
        <f aca="true" t="shared" si="28" ref="E156:J159">SUM(E81,E96,E106)</f>
        <v>0</v>
      </c>
      <c r="F156" s="15">
        <f t="shared" si="28"/>
        <v>0</v>
      </c>
      <c r="G156" s="15">
        <f t="shared" si="28"/>
        <v>0</v>
      </c>
      <c r="H156" s="15">
        <f t="shared" si="28"/>
        <v>0</v>
      </c>
      <c r="I156" s="15">
        <f t="shared" si="28"/>
        <v>0</v>
      </c>
      <c r="J156" s="15">
        <f t="shared" si="28"/>
        <v>0</v>
      </c>
      <c r="K156" s="15">
        <f aca="true" t="shared" si="29" ref="K156:L159">SUM(K81,K96,K106)</f>
        <v>0</v>
      </c>
      <c r="L156" s="15">
        <f t="shared" si="29"/>
        <v>0</v>
      </c>
      <c r="M156" s="3">
        <f t="shared" si="24"/>
        <v>0</v>
      </c>
    </row>
    <row r="157" spans="1:13" ht="15.75">
      <c r="A157" s="23"/>
      <c r="B157" s="26"/>
      <c r="C157" s="24"/>
      <c r="D157" s="14" t="s">
        <v>10</v>
      </c>
      <c r="E157" s="15">
        <f t="shared" si="28"/>
        <v>823.9</v>
      </c>
      <c r="F157" s="15">
        <f t="shared" si="28"/>
        <v>11000</v>
      </c>
      <c r="G157" s="15">
        <f t="shared" si="28"/>
        <v>11844</v>
      </c>
      <c r="H157" s="15">
        <f t="shared" si="28"/>
        <v>11000</v>
      </c>
      <c r="I157" s="15">
        <f t="shared" si="28"/>
        <v>11000</v>
      </c>
      <c r="J157" s="15">
        <f t="shared" si="28"/>
        <v>1080.5</v>
      </c>
      <c r="K157" s="15">
        <f t="shared" si="29"/>
        <v>1080.5</v>
      </c>
      <c r="L157" s="15">
        <f t="shared" si="29"/>
        <v>0</v>
      </c>
      <c r="M157" s="3">
        <f t="shared" si="24"/>
        <v>47828.9</v>
      </c>
    </row>
    <row r="158" spans="1:13" ht="15.75">
      <c r="A158" s="23"/>
      <c r="B158" s="26"/>
      <c r="C158" s="24"/>
      <c r="D158" s="14" t="s">
        <v>11</v>
      </c>
      <c r="E158" s="15">
        <f aca="true" t="shared" si="30" ref="E158:J159">SUM(E83,E98,E108)</f>
        <v>57.9</v>
      </c>
      <c r="F158" s="15">
        <f t="shared" si="30"/>
        <v>579</v>
      </c>
      <c r="G158" s="15">
        <f t="shared" si="30"/>
        <v>631</v>
      </c>
      <c r="H158" s="15">
        <f t="shared" si="28"/>
        <v>1195.4</v>
      </c>
      <c r="I158" s="15">
        <f t="shared" si="30"/>
        <v>979</v>
      </c>
      <c r="J158" s="15">
        <f t="shared" si="30"/>
        <v>456.9</v>
      </c>
      <c r="K158" s="15">
        <f t="shared" si="29"/>
        <v>456.9</v>
      </c>
      <c r="L158" s="15">
        <f t="shared" si="29"/>
        <v>400</v>
      </c>
      <c r="M158" s="3">
        <f t="shared" si="24"/>
        <v>4756.1</v>
      </c>
    </row>
    <row r="159" spans="1:13" ht="15.75">
      <c r="A159" s="23"/>
      <c r="B159" s="26"/>
      <c r="C159" s="24"/>
      <c r="D159" s="14" t="s">
        <v>12</v>
      </c>
      <c r="E159" s="15">
        <f t="shared" si="30"/>
        <v>0</v>
      </c>
      <c r="F159" s="15">
        <f t="shared" si="30"/>
        <v>0</v>
      </c>
      <c r="G159" s="15">
        <f t="shared" si="30"/>
        <v>0</v>
      </c>
      <c r="H159" s="15">
        <f t="shared" si="28"/>
        <v>0</v>
      </c>
      <c r="I159" s="15">
        <f t="shared" si="30"/>
        <v>0</v>
      </c>
      <c r="J159" s="15">
        <f t="shared" si="30"/>
        <v>0</v>
      </c>
      <c r="K159" s="15">
        <f t="shared" si="29"/>
        <v>0</v>
      </c>
      <c r="L159" s="15">
        <f t="shared" si="29"/>
        <v>0</v>
      </c>
      <c r="M159" s="3">
        <f t="shared" si="24"/>
        <v>0</v>
      </c>
    </row>
    <row r="160" spans="1:13" ht="15.75">
      <c r="A160" s="23"/>
      <c r="B160" s="26"/>
      <c r="C160" s="24" t="s">
        <v>93</v>
      </c>
      <c r="D160" s="14" t="s">
        <v>7</v>
      </c>
      <c r="E160" s="15">
        <f aca="true" t="shared" si="31" ref="E160:J160">SUM(E161:E164)</f>
        <v>0</v>
      </c>
      <c r="F160" s="15">
        <f t="shared" si="31"/>
        <v>239.687</v>
      </c>
      <c r="G160" s="15">
        <f t="shared" si="31"/>
        <v>240</v>
      </c>
      <c r="H160" s="15">
        <f t="shared" si="31"/>
        <v>590</v>
      </c>
      <c r="I160" s="15">
        <f t="shared" si="31"/>
        <v>590</v>
      </c>
      <c r="J160" s="15">
        <f t="shared" si="31"/>
        <v>590</v>
      </c>
      <c r="K160" s="15">
        <f>SUM(K161:K164)</f>
        <v>590</v>
      </c>
      <c r="L160" s="15">
        <f>SUM(L161:L164)</f>
        <v>590</v>
      </c>
      <c r="M160" s="3">
        <f t="shared" si="24"/>
        <v>3429.687</v>
      </c>
    </row>
    <row r="161" spans="1:13" ht="15.75">
      <c r="A161" s="23"/>
      <c r="B161" s="26"/>
      <c r="C161" s="24"/>
      <c r="D161" s="14" t="s">
        <v>9</v>
      </c>
      <c r="E161" s="15">
        <f aca="true" t="shared" si="32" ref="E161:J164">SUM(E21,E126)</f>
        <v>0</v>
      </c>
      <c r="F161" s="15">
        <f t="shared" si="32"/>
        <v>0</v>
      </c>
      <c r="G161" s="15">
        <f t="shared" si="32"/>
        <v>0</v>
      </c>
      <c r="H161" s="15">
        <f t="shared" si="32"/>
        <v>0</v>
      </c>
      <c r="I161" s="15">
        <f t="shared" si="32"/>
        <v>0</v>
      </c>
      <c r="J161" s="15">
        <f t="shared" si="32"/>
        <v>0</v>
      </c>
      <c r="K161" s="15">
        <f aca="true" t="shared" si="33" ref="K161:L164">SUM(K21,K126)</f>
        <v>0</v>
      </c>
      <c r="L161" s="15">
        <f t="shared" si="33"/>
        <v>0</v>
      </c>
      <c r="M161" s="3">
        <f t="shared" si="24"/>
        <v>0</v>
      </c>
    </row>
    <row r="162" spans="1:13" ht="15.75">
      <c r="A162" s="23"/>
      <c r="B162" s="26"/>
      <c r="C162" s="24"/>
      <c r="D162" s="14" t="s">
        <v>10</v>
      </c>
      <c r="E162" s="15">
        <f t="shared" si="32"/>
        <v>0</v>
      </c>
      <c r="F162" s="15">
        <f t="shared" si="32"/>
        <v>0</v>
      </c>
      <c r="G162" s="15">
        <f t="shared" si="32"/>
        <v>0</v>
      </c>
      <c r="H162" s="15">
        <f t="shared" si="32"/>
        <v>0</v>
      </c>
      <c r="I162" s="15">
        <f t="shared" si="32"/>
        <v>0</v>
      </c>
      <c r="J162" s="15">
        <f t="shared" si="32"/>
        <v>0</v>
      </c>
      <c r="K162" s="15">
        <f t="shared" si="33"/>
        <v>0</v>
      </c>
      <c r="L162" s="15">
        <f t="shared" si="33"/>
        <v>0</v>
      </c>
      <c r="M162" s="3">
        <f t="shared" si="24"/>
        <v>0</v>
      </c>
    </row>
    <row r="163" spans="1:13" ht="15.75">
      <c r="A163" s="23"/>
      <c r="B163" s="26"/>
      <c r="C163" s="24"/>
      <c r="D163" s="14" t="s">
        <v>11</v>
      </c>
      <c r="E163" s="15">
        <f t="shared" si="32"/>
        <v>0</v>
      </c>
      <c r="F163" s="15">
        <f t="shared" si="32"/>
        <v>239.687</v>
      </c>
      <c r="G163" s="15">
        <f t="shared" si="32"/>
        <v>240</v>
      </c>
      <c r="H163" s="15">
        <f t="shared" si="32"/>
        <v>590</v>
      </c>
      <c r="I163" s="15">
        <f t="shared" si="32"/>
        <v>590</v>
      </c>
      <c r="J163" s="15">
        <f t="shared" si="32"/>
        <v>590</v>
      </c>
      <c r="K163" s="15">
        <f t="shared" si="33"/>
        <v>590</v>
      </c>
      <c r="L163" s="15">
        <f t="shared" si="33"/>
        <v>590</v>
      </c>
      <c r="M163" s="3">
        <f t="shared" si="24"/>
        <v>3429.687</v>
      </c>
    </row>
    <row r="164" spans="1:13" ht="15.75">
      <c r="A164" s="23"/>
      <c r="B164" s="26"/>
      <c r="C164" s="24"/>
      <c r="D164" s="14" t="s">
        <v>12</v>
      </c>
      <c r="E164" s="15">
        <f t="shared" si="32"/>
        <v>0</v>
      </c>
      <c r="F164" s="15">
        <f t="shared" si="32"/>
        <v>0</v>
      </c>
      <c r="G164" s="15">
        <f t="shared" si="32"/>
        <v>0</v>
      </c>
      <c r="H164" s="15">
        <f t="shared" si="32"/>
        <v>0</v>
      </c>
      <c r="I164" s="15">
        <f t="shared" si="32"/>
        <v>0</v>
      </c>
      <c r="J164" s="15">
        <f t="shared" si="32"/>
        <v>0</v>
      </c>
      <c r="K164" s="15">
        <f t="shared" si="33"/>
        <v>0</v>
      </c>
      <c r="L164" s="15">
        <f t="shared" si="33"/>
        <v>0</v>
      </c>
      <c r="M164" s="3">
        <f t="shared" si="24"/>
        <v>0</v>
      </c>
    </row>
    <row r="165" spans="1:13" ht="15.75">
      <c r="A165" s="23"/>
      <c r="B165" s="26"/>
      <c r="C165" s="36" t="s">
        <v>30</v>
      </c>
      <c r="D165" s="14" t="s">
        <v>7</v>
      </c>
      <c r="E165" s="15">
        <f>E168</f>
        <v>567</v>
      </c>
      <c r="F165" s="15">
        <f>F168</f>
        <v>453.6</v>
      </c>
      <c r="G165" s="15">
        <f aca="true" t="shared" si="34" ref="G165:L165">SUM(G166:G169)</f>
        <v>453.6</v>
      </c>
      <c r="H165" s="15">
        <f>SUM(H166:H169)</f>
        <v>527.8</v>
      </c>
      <c r="I165" s="15">
        <f t="shared" si="34"/>
        <v>728</v>
      </c>
      <c r="J165" s="15">
        <f t="shared" si="34"/>
        <v>728</v>
      </c>
      <c r="K165" s="15">
        <f t="shared" si="34"/>
        <v>728</v>
      </c>
      <c r="L165" s="15">
        <f t="shared" si="34"/>
        <v>728</v>
      </c>
      <c r="M165" s="3">
        <f t="shared" si="24"/>
        <v>4914</v>
      </c>
    </row>
    <row r="166" spans="1:13" ht="15.75">
      <c r="A166" s="23"/>
      <c r="B166" s="26"/>
      <c r="C166" s="37"/>
      <c r="D166" s="14" t="s">
        <v>9</v>
      </c>
      <c r="E166" s="15">
        <f aca="true" t="shared" si="35" ref="E166:H169">SUM(E31,E56,E66,E121)</f>
        <v>0</v>
      </c>
      <c r="F166" s="15">
        <f t="shared" si="35"/>
        <v>0</v>
      </c>
      <c r="G166" s="15">
        <f t="shared" si="35"/>
        <v>0</v>
      </c>
      <c r="H166" s="15">
        <f t="shared" si="35"/>
        <v>0</v>
      </c>
      <c r="I166" s="15">
        <f>SUM(I31,I56,I66,I121)</f>
        <v>0</v>
      </c>
      <c r="J166" s="15">
        <f>SUM(J31,J56,J66,J121)</f>
        <v>0</v>
      </c>
      <c r="K166" s="15">
        <f aca="true" t="shared" si="36" ref="K166:L169">SUM(K31,K56,K66,K121)</f>
        <v>0</v>
      </c>
      <c r="L166" s="15">
        <f t="shared" si="36"/>
        <v>0</v>
      </c>
      <c r="M166" s="3">
        <f t="shared" si="24"/>
        <v>0</v>
      </c>
    </row>
    <row r="167" spans="1:13" ht="15.75">
      <c r="A167" s="23"/>
      <c r="B167" s="26"/>
      <c r="C167" s="37"/>
      <c r="D167" s="14" t="s">
        <v>10</v>
      </c>
      <c r="E167" s="15">
        <f t="shared" si="35"/>
        <v>0</v>
      </c>
      <c r="F167" s="15">
        <f t="shared" si="35"/>
        <v>0</v>
      </c>
      <c r="G167" s="15">
        <f t="shared" si="35"/>
        <v>0</v>
      </c>
      <c r="H167" s="15">
        <f t="shared" si="35"/>
        <v>0</v>
      </c>
      <c r="I167" s="15">
        <f>SUM(I32,I57,I67,I122)</f>
        <v>0</v>
      </c>
      <c r="J167" s="15">
        <f>SUM(J32,J57,J67,J122)</f>
        <v>0</v>
      </c>
      <c r="K167" s="15">
        <f t="shared" si="36"/>
        <v>0</v>
      </c>
      <c r="L167" s="15">
        <f t="shared" si="36"/>
        <v>0</v>
      </c>
      <c r="M167" s="3">
        <f t="shared" si="24"/>
        <v>0</v>
      </c>
    </row>
    <row r="168" spans="1:13" ht="15.75">
      <c r="A168" s="23"/>
      <c r="B168" s="26"/>
      <c r="C168" s="37"/>
      <c r="D168" s="14" t="s">
        <v>11</v>
      </c>
      <c r="E168" s="15">
        <f aca="true" t="shared" si="37" ref="E168:J169">SUM(E33,E58,E68,E123)</f>
        <v>567</v>
      </c>
      <c r="F168" s="15">
        <f t="shared" si="37"/>
        <v>453.6</v>
      </c>
      <c r="G168" s="15">
        <f t="shared" si="37"/>
        <v>453.6</v>
      </c>
      <c r="H168" s="15">
        <f t="shared" si="35"/>
        <v>527.8</v>
      </c>
      <c r="I168" s="15">
        <f t="shared" si="37"/>
        <v>728</v>
      </c>
      <c r="J168" s="15">
        <f t="shared" si="37"/>
        <v>728</v>
      </c>
      <c r="K168" s="15">
        <f t="shared" si="36"/>
        <v>728</v>
      </c>
      <c r="L168" s="15">
        <f t="shared" si="36"/>
        <v>728</v>
      </c>
      <c r="M168" s="3">
        <f t="shared" si="24"/>
        <v>4914</v>
      </c>
    </row>
    <row r="169" spans="1:13" ht="15.75">
      <c r="A169" s="23"/>
      <c r="B169" s="26"/>
      <c r="C169" s="38"/>
      <c r="D169" s="14" t="s">
        <v>12</v>
      </c>
      <c r="E169" s="15">
        <f t="shared" si="37"/>
        <v>0</v>
      </c>
      <c r="F169" s="15">
        <f t="shared" si="37"/>
        <v>0</v>
      </c>
      <c r="G169" s="15">
        <f t="shared" si="37"/>
        <v>0</v>
      </c>
      <c r="H169" s="15">
        <f t="shared" si="35"/>
        <v>0</v>
      </c>
      <c r="I169" s="15">
        <f t="shared" si="37"/>
        <v>0</v>
      </c>
      <c r="J169" s="15">
        <f t="shared" si="37"/>
        <v>0</v>
      </c>
      <c r="K169" s="15">
        <f t="shared" si="36"/>
        <v>0</v>
      </c>
      <c r="L169" s="15">
        <f t="shared" si="36"/>
        <v>0</v>
      </c>
      <c r="M169" s="3">
        <f t="shared" si="24"/>
        <v>0</v>
      </c>
    </row>
    <row r="170" spans="1:13" ht="15.75">
      <c r="A170" s="23"/>
      <c r="B170" s="26"/>
      <c r="C170" s="24" t="s">
        <v>81</v>
      </c>
      <c r="D170" s="14" t="s">
        <v>7</v>
      </c>
      <c r="E170" s="15">
        <f aca="true" t="shared" si="38" ref="E170:J170">SUM(E171:E174)</f>
        <v>56950.3</v>
      </c>
      <c r="F170" s="15">
        <f t="shared" si="38"/>
        <v>63248.7</v>
      </c>
      <c r="G170" s="15">
        <f t="shared" si="38"/>
        <v>76741.2</v>
      </c>
      <c r="H170" s="15">
        <f t="shared" si="38"/>
        <v>81571.5</v>
      </c>
      <c r="I170" s="15">
        <f t="shared" si="38"/>
        <v>67997.8</v>
      </c>
      <c r="J170" s="15">
        <f t="shared" si="38"/>
        <v>63230.1</v>
      </c>
      <c r="K170" s="15">
        <f>SUM(K171:K174)</f>
        <v>63230.1</v>
      </c>
      <c r="L170" s="15">
        <f>SUM(L171:L174)</f>
        <v>63230.1</v>
      </c>
      <c r="M170" s="3">
        <f t="shared" si="24"/>
        <v>536199.7999999999</v>
      </c>
    </row>
    <row r="171" spans="1:13" ht="15.75">
      <c r="A171" s="23"/>
      <c r="B171" s="26"/>
      <c r="C171" s="24"/>
      <c r="D171" s="14" t="s">
        <v>9</v>
      </c>
      <c r="E171" s="15">
        <f aca="true" t="shared" si="39" ref="E171:J174">SUM(E111,E141,E91)</f>
        <v>0</v>
      </c>
      <c r="F171" s="15">
        <f t="shared" si="39"/>
        <v>0</v>
      </c>
      <c r="G171" s="15">
        <f t="shared" si="39"/>
        <v>7486</v>
      </c>
      <c r="H171" s="15">
        <f t="shared" si="39"/>
        <v>0</v>
      </c>
      <c r="I171" s="15">
        <f t="shared" si="39"/>
        <v>0</v>
      </c>
      <c r="J171" s="15">
        <f t="shared" si="39"/>
        <v>0</v>
      </c>
      <c r="K171" s="15">
        <f aca="true" t="shared" si="40" ref="K171:L174">SUM(K111,K141,K91)</f>
        <v>0</v>
      </c>
      <c r="L171" s="15">
        <f t="shared" si="40"/>
        <v>0</v>
      </c>
      <c r="M171" s="3">
        <f t="shared" si="24"/>
        <v>7486</v>
      </c>
    </row>
    <row r="172" spans="1:13" ht="15.75">
      <c r="A172" s="23"/>
      <c r="B172" s="26"/>
      <c r="C172" s="24"/>
      <c r="D172" s="14" t="s">
        <v>10</v>
      </c>
      <c r="E172" s="15">
        <f t="shared" si="39"/>
        <v>0</v>
      </c>
      <c r="F172" s="15">
        <f t="shared" si="39"/>
        <v>1700</v>
      </c>
      <c r="G172" s="15">
        <f t="shared" si="39"/>
        <v>1870</v>
      </c>
      <c r="H172" s="15">
        <f t="shared" si="39"/>
        <v>9633</v>
      </c>
      <c r="I172" s="15">
        <f t="shared" si="39"/>
        <v>4529.3</v>
      </c>
      <c r="J172" s="15">
        <f t="shared" si="39"/>
        <v>0</v>
      </c>
      <c r="K172" s="15">
        <f t="shared" si="40"/>
        <v>0</v>
      </c>
      <c r="L172" s="15">
        <f t="shared" si="40"/>
        <v>0</v>
      </c>
      <c r="M172" s="3">
        <f t="shared" si="24"/>
        <v>17732.3</v>
      </c>
    </row>
    <row r="173" spans="1:13" ht="15.75">
      <c r="A173" s="23"/>
      <c r="B173" s="26"/>
      <c r="C173" s="24"/>
      <c r="D173" s="14" t="s">
        <v>11</v>
      </c>
      <c r="E173" s="15">
        <f t="shared" si="39"/>
        <v>56950.3</v>
      </c>
      <c r="F173" s="15">
        <f t="shared" si="39"/>
        <v>61548.7</v>
      </c>
      <c r="G173" s="15">
        <f t="shared" si="39"/>
        <v>67385.2</v>
      </c>
      <c r="H173" s="15">
        <f t="shared" si="39"/>
        <v>71938.5</v>
      </c>
      <c r="I173" s="15">
        <f t="shared" si="39"/>
        <v>63468.5</v>
      </c>
      <c r="J173" s="15">
        <f t="shared" si="39"/>
        <v>63230.1</v>
      </c>
      <c r="K173" s="15">
        <f t="shared" si="40"/>
        <v>63230.1</v>
      </c>
      <c r="L173" s="15">
        <f t="shared" si="40"/>
        <v>63230.1</v>
      </c>
      <c r="M173" s="3">
        <f t="shared" si="24"/>
        <v>510981.49999999994</v>
      </c>
    </row>
    <row r="174" spans="1:13" ht="15.75">
      <c r="A174" s="23"/>
      <c r="B174" s="26"/>
      <c r="C174" s="24"/>
      <c r="D174" s="14" t="s">
        <v>12</v>
      </c>
      <c r="E174" s="15">
        <f t="shared" si="39"/>
        <v>0</v>
      </c>
      <c r="F174" s="15">
        <f t="shared" si="39"/>
        <v>0</v>
      </c>
      <c r="G174" s="15">
        <f t="shared" si="39"/>
        <v>0</v>
      </c>
      <c r="H174" s="15">
        <f t="shared" si="39"/>
        <v>0</v>
      </c>
      <c r="I174" s="15">
        <f t="shared" si="39"/>
        <v>0</v>
      </c>
      <c r="J174" s="15">
        <f t="shared" si="39"/>
        <v>0</v>
      </c>
      <c r="K174" s="15">
        <f t="shared" si="40"/>
        <v>0</v>
      </c>
      <c r="L174" s="15">
        <f t="shared" si="40"/>
        <v>0</v>
      </c>
      <c r="M174" s="3">
        <f t="shared" si="24"/>
        <v>0</v>
      </c>
    </row>
    <row r="175" spans="1:13" ht="15.75">
      <c r="A175" s="23"/>
      <c r="B175" s="26"/>
      <c r="C175" s="24" t="s">
        <v>94</v>
      </c>
      <c r="D175" s="14" t="s">
        <v>7</v>
      </c>
      <c r="E175" s="15">
        <f aca="true" t="shared" si="41" ref="E175:J175">SUM(E176:E179)</f>
        <v>285</v>
      </c>
      <c r="F175" s="15">
        <f t="shared" si="41"/>
        <v>395</v>
      </c>
      <c r="G175" s="15">
        <f t="shared" si="41"/>
        <v>200</v>
      </c>
      <c r="H175" s="15">
        <f t="shared" si="41"/>
        <v>485</v>
      </c>
      <c r="I175" s="15">
        <f t="shared" si="41"/>
        <v>485</v>
      </c>
      <c r="J175" s="15">
        <f t="shared" si="41"/>
        <v>485</v>
      </c>
      <c r="K175" s="15">
        <f>SUM(K176:K179)</f>
        <v>485</v>
      </c>
      <c r="L175" s="15">
        <f>SUM(L176:L179)</f>
        <v>485</v>
      </c>
      <c r="M175" s="3">
        <f>SUM(E175:L175)</f>
        <v>3305</v>
      </c>
    </row>
    <row r="176" spans="1:13" ht="15.75">
      <c r="A176" s="23"/>
      <c r="B176" s="26"/>
      <c r="C176" s="24"/>
      <c r="D176" s="14" t="s">
        <v>9</v>
      </c>
      <c r="E176" s="15">
        <f aca="true" t="shared" si="42" ref="E176:J179">SUM(E71,E136,E131,E26)</f>
        <v>0</v>
      </c>
      <c r="F176" s="15">
        <f t="shared" si="42"/>
        <v>0</v>
      </c>
      <c r="G176" s="15">
        <f t="shared" si="42"/>
        <v>0</v>
      </c>
      <c r="H176" s="15">
        <f t="shared" si="42"/>
        <v>0</v>
      </c>
      <c r="I176" s="15">
        <f t="shared" si="42"/>
        <v>0</v>
      </c>
      <c r="J176" s="15">
        <f t="shared" si="42"/>
        <v>0</v>
      </c>
      <c r="K176" s="15">
        <f aca="true" t="shared" si="43" ref="K176:L179">SUM(K71,K136,K131,K26)</f>
        <v>0</v>
      </c>
      <c r="L176" s="15">
        <f t="shared" si="43"/>
        <v>0</v>
      </c>
      <c r="M176" s="3">
        <f>SUM(E176:L176)</f>
        <v>0</v>
      </c>
    </row>
    <row r="177" spans="1:13" ht="15.75">
      <c r="A177" s="23"/>
      <c r="B177" s="26"/>
      <c r="C177" s="24"/>
      <c r="D177" s="14" t="s">
        <v>10</v>
      </c>
      <c r="E177" s="15">
        <f t="shared" si="42"/>
        <v>0</v>
      </c>
      <c r="F177" s="15">
        <f t="shared" si="42"/>
        <v>0</v>
      </c>
      <c r="G177" s="15">
        <f t="shared" si="42"/>
        <v>0</v>
      </c>
      <c r="H177" s="15">
        <f t="shared" si="42"/>
        <v>0</v>
      </c>
      <c r="I177" s="15">
        <f t="shared" si="42"/>
        <v>0</v>
      </c>
      <c r="J177" s="15">
        <f t="shared" si="42"/>
        <v>0</v>
      </c>
      <c r="K177" s="15">
        <f t="shared" si="43"/>
        <v>0</v>
      </c>
      <c r="L177" s="15">
        <f t="shared" si="43"/>
        <v>0</v>
      </c>
      <c r="M177" s="3">
        <f>SUM(E177:L177)</f>
        <v>0</v>
      </c>
    </row>
    <row r="178" spans="1:13" ht="15.75">
      <c r="A178" s="23"/>
      <c r="B178" s="26"/>
      <c r="C178" s="24"/>
      <c r="D178" s="14" t="s">
        <v>11</v>
      </c>
      <c r="E178" s="15">
        <f t="shared" si="42"/>
        <v>285</v>
      </c>
      <c r="F178" s="15">
        <f t="shared" si="42"/>
        <v>395</v>
      </c>
      <c r="G178" s="15">
        <f t="shared" si="42"/>
        <v>200</v>
      </c>
      <c r="H178" s="15">
        <f t="shared" si="42"/>
        <v>485</v>
      </c>
      <c r="I178" s="15">
        <f t="shared" si="42"/>
        <v>485</v>
      </c>
      <c r="J178" s="15">
        <f t="shared" si="42"/>
        <v>485</v>
      </c>
      <c r="K178" s="15">
        <f t="shared" si="43"/>
        <v>485</v>
      </c>
      <c r="L178" s="15">
        <f t="shared" si="43"/>
        <v>485</v>
      </c>
      <c r="M178" s="3">
        <f>SUM(E178:L178)</f>
        <v>3305</v>
      </c>
    </row>
    <row r="179" spans="1:13" ht="15.75">
      <c r="A179" s="23"/>
      <c r="B179" s="26"/>
      <c r="C179" s="24"/>
      <c r="D179" s="14" t="s">
        <v>12</v>
      </c>
      <c r="E179" s="15">
        <f aca="true" t="shared" si="44" ref="E179:J179">SUM(E74,E139,E134,E29)</f>
        <v>0</v>
      </c>
      <c r="F179" s="15">
        <f t="shared" si="44"/>
        <v>0</v>
      </c>
      <c r="G179" s="15">
        <f t="shared" si="44"/>
        <v>0</v>
      </c>
      <c r="H179" s="15">
        <f t="shared" si="42"/>
        <v>0</v>
      </c>
      <c r="I179" s="15">
        <f t="shared" si="44"/>
        <v>0</v>
      </c>
      <c r="J179" s="15">
        <f t="shared" si="44"/>
        <v>0</v>
      </c>
      <c r="K179" s="15">
        <f t="shared" si="43"/>
        <v>0</v>
      </c>
      <c r="L179" s="15">
        <f t="shared" si="43"/>
        <v>0</v>
      </c>
      <c r="M179" s="3">
        <f>SUM(E179:L179)</f>
        <v>0</v>
      </c>
    </row>
    <row r="180" spans="1:13" ht="15.75">
      <c r="A180" s="23"/>
      <c r="B180" s="26"/>
      <c r="C180" s="24" t="s">
        <v>87</v>
      </c>
      <c r="D180" s="14" t="s">
        <v>7</v>
      </c>
      <c r="E180" s="15">
        <f aca="true" t="shared" si="45" ref="E180:J180">SUM(E181:E184)</f>
        <v>0</v>
      </c>
      <c r="F180" s="15">
        <f t="shared" si="45"/>
        <v>0</v>
      </c>
      <c r="G180" s="15">
        <f t="shared" si="45"/>
        <v>0</v>
      </c>
      <c r="H180" s="15">
        <f t="shared" si="45"/>
        <v>0</v>
      </c>
      <c r="I180" s="15">
        <f t="shared" si="45"/>
        <v>0</v>
      </c>
      <c r="J180" s="15">
        <f t="shared" si="45"/>
        <v>0</v>
      </c>
      <c r="K180" s="15">
        <f>SUM(K181:K184)</f>
        <v>0</v>
      </c>
      <c r="L180" s="15">
        <f>SUM(L181:L184)</f>
        <v>0</v>
      </c>
      <c r="M180" s="3">
        <f>SUM(G180:L180)</f>
        <v>0</v>
      </c>
    </row>
    <row r="181" spans="1:13" ht="15.75">
      <c r="A181" s="23"/>
      <c r="B181" s="26"/>
      <c r="C181" s="24"/>
      <c r="D181" s="14" t="s">
        <v>9</v>
      </c>
      <c r="E181" s="15">
        <f aca="true" t="shared" si="46" ref="E181:J181">SUM(E76,E141,E136,E31)</f>
        <v>0</v>
      </c>
      <c r="F181" s="15">
        <f t="shared" si="46"/>
        <v>0</v>
      </c>
      <c r="G181" s="15">
        <f t="shared" si="46"/>
        <v>0</v>
      </c>
      <c r="H181" s="15">
        <f t="shared" si="46"/>
        <v>0</v>
      </c>
      <c r="I181" s="15">
        <f t="shared" si="46"/>
        <v>0</v>
      </c>
      <c r="J181" s="15">
        <f t="shared" si="46"/>
        <v>0</v>
      </c>
      <c r="K181" s="15">
        <f>SUM(K76,K141,K136,K31)</f>
        <v>0</v>
      </c>
      <c r="L181" s="15">
        <f>SUM(L76,L141,L136,L31)</f>
        <v>0</v>
      </c>
      <c r="M181" s="3">
        <v>0</v>
      </c>
    </row>
    <row r="182" spans="1:13" ht="15.75">
      <c r="A182" s="23"/>
      <c r="B182" s="26"/>
      <c r="C182" s="24"/>
      <c r="D182" s="14" t="s">
        <v>10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3">
        <v>0</v>
      </c>
    </row>
    <row r="183" spans="1:13" ht="15.75">
      <c r="A183" s="23"/>
      <c r="B183" s="26"/>
      <c r="C183" s="24"/>
      <c r="D183" s="14" t="s">
        <v>11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3">
        <f>G183+H183+I183+J183+K183+L183</f>
        <v>0</v>
      </c>
    </row>
    <row r="184" spans="1:13" ht="15.75">
      <c r="A184" s="23"/>
      <c r="B184" s="26"/>
      <c r="C184" s="24"/>
      <c r="D184" s="14" t="s">
        <v>12</v>
      </c>
      <c r="E184" s="15">
        <f aca="true" t="shared" si="47" ref="E184:J184">SUM(E79,E144,E139,E34)</f>
        <v>0</v>
      </c>
      <c r="F184" s="15">
        <f t="shared" si="47"/>
        <v>0</v>
      </c>
      <c r="G184" s="15">
        <f t="shared" si="47"/>
        <v>0</v>
      </c>
      <c r="H184" s="15">
        <f t="shared" si="47"/>
        <v>0</v>
      </c>
      <c r="I184" s="15">
        <f t="shared" si="47"/>
        <v>0</v>
      </c>
      <c r="J184" s="15">
        <f t="shared" si="47"/>
        <v>0</v>
      </c>
      <c r="K184" s="15">
        <f>SUM(K79,K144,K139,K34)</f>
        <v>0</v>
      </c>
      <c r="L184" s="15">
        <f>SUM(L79,L144,L139,L34)</f>
        <v>0</v>
      </c>
      <c r="M184" s="3">
        <v>0</v>
      </c>
    </row>
    <row r="185" spans="1:13" ht="15.75">
      <c r="A185" s="23"/>
      <c r="B185" s="26"/>
      <c r="C185" s="24" t="s">
        <v>88</v>
      </c>
      <c r="D185" s="14" t="s">
        <v>7</v>
      </c>
      <c r="E185" s="15">
        <f aca="true" t="shared" si="48" ref="E185:J185">SUM(E186:E189)</f>
        <v>0</v>
      </c>
      <c r="F185" s="15">
        <f t="shared" si="48"/>
        <v>0</v>
      </c>
      <c r="G185" s="15">
        <f t="shared" si="48"/>
        <v>0</v>
      </c>
      <c r="H185" s="15">
        <v>0</v>
      </c>
      <c r="I185" s="15">
        <f t="shared" si="48"/>
        <v>0</v>
      </c>
      <c r="J185" s="15">
        <f t="shared" si="48"/>
        <v>0</v>
      </c>
      <c r="K185" s="15">
        <f>SUM(K186:K189)</f>
        <v>0</v>
      </c>
      <c r="L185" s="15">
        <f>SUM(L186:L189)</f>
        <v>0</v>
      </c>
      <c r="M185" s="3">
        <f>SUM(G185:L185)</f>
        <v>0</v>
      </c>
    </row>
    <row r="186" spans="1:13" ht="15.75">
      <c r="A186" s="23"/>
      <c r="B186" s="26"/>
      <c r="C186" s="24"/>
      <c r="D186" s="14" t="s">
        <v>9</v>
      </c>
      <c r="E186" s="15">
        <f aca="true" t="shared" si="49" ref="E186:J186">SUM(E81,E146,E141,E36)</f>
        <v>0</v>
      </c>
      <c r="F186" s="15">
        <f t="shared" si="49"/>
        <v>0</v>
      </c>
      <c r="G186" s="15">
        <v>0</v>
      </c>
      <c r="H186" s="15">
        <v>0</v>
      </c>
      <c r="I186" s="15">
        <f t="shared" si="49"/>
        <v>0</v>
      </c>
      <c r="J186" s="15">
        <f t="shared" si="49"/>
        <v>0</v>
      </c>
      <c r="K186" s="15">
        <f>SUM(K81,K146,K141,K36)</f>
        <v>0</v>
      </c>
      <c r="L186" s="15">
        <f>SUM(L81,L146,L141,L36)</f>
        <v>0</v>
      </c>
      <c r="M186" s="3">
        <v>0</v>
      </c>
    </row>
    <row r="187" spans="1:13" ht="15.75">
      <c r="A187" s="23"/>
      <c r="B187" s="26"/>
      <c r="C187" s="24"/>
      <c r="D187" s="14" t="s">
        <v>10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3">
        <v>0</v>
      </c>
    </row>
    <row r="188" spans="1:13" ht="15.75">
      <c r="A188" s="23"/>
      <c r="B188" s="26"/>
      <c r="C188" s="24"/>
      <c r="D188" s="14" t="s">
        <v>11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3">
        <f>G188+H188+I188+J188+K188+L188</f>
        <v>0</v>
      </c>
    </row>
    <row r="189" spans="1:13" ht="15.75">
      <c r="A189" s="23"/>
      <c r="B189" s="26"/>
      <c r="C189" s="24"/>
      <c r="D189" s="14" t="s">
        <v>12</v>
      </c>
      <c r="E189" s="15">
        <f aca="true" t="shared" si="50" ref="E189:J189">SUM(E84,E149,E144,E39)</f>
        <v>0</v>
      </c>
      <c r="F189" s="15">
        <f t="shared" si="50"/>
        <v>0</v>
      </c>
      <c r="G189" s="15">
        <f t="shared" si="50"/>
        <v>0</v>
      </c>
      <c r="H189" s="15">
        <f t="shared" si="50"/>
        <v>0</v>
      </c>
      <c r="I189" s="15">
        <f t="shared" si="50"/>
        <v>0</v>
      </c>
      <c r="J189" s="15">
        <f t="shared" si="50"/>
        <v>0</v>
      </c>
      <c r="K189" s="15">
        <f>SUM(K84,K149,K144,K39)</f>
        <v>0</v>
      </c>
      <c r="L189" s="15">
        <f>SUM(L84,L149,L144,L39)</f>
        <v>0</v>
      </c>
      <c r="M189" s="3">
        <v>0</v>
      </c>
    </row>
    <row r="190" spans="1:13" ht="15.75">
      <c r="A190" s="23"/>
      <c r="B190" s="26"/>
      <c r="C190" s="24" t="s">
        <v>18</v>
      </c>
      <c r="D190" s="18" t="s">
        <v>7</v>
      </c>
      <c r="E190" s="15">
        <f>SUM(E191:E194)</f>
        <v>67653.09999999999</v>
      </c>
      <c r="F190" s="15">
        <f>SUM(F191:F194)</f>
        <v>81953.987</v>
      </c>
      <c r="G190" s="15">
        <f>SUM(G191:G193)</f>
        <v>122791.59999999999</v>
      </c>
      <c r="H190" s="15">
        <f aca="true" t="shared" si="51" ref="H190:M190">SUM(H191:H194)</f>
        <v>141602.80000000002</v>
      </c>
      <c r="I190" s="15">
        <f t="shared" si="51"/>
        <v>126658.7</v>
      </c>
      <c r="J190" s="15">
        <f t="shared" si="51"/>
        <v>111449.4</v>
      </c>
      <c r="K190" s="15">
        <f t="shared" si="51"/>
        <v>111449.4</v>
      </c>
      <c r="L190" s="15">
        <f t="shared" si="51"/>
        <v>110312</v>
      </c>
      <c r="M190" s="3">
        <f t="shared" si="51"/>
        <v>873870.987</v>
      </c>
    </row>
    <row r="191" spans="1:13" ht="15.75">
      <c r="A191" s="23"/>
      <c r="B191" s="26"/>
      <c r="C191" s="24"/>
      <c r="D191" s="14" t="s">
        <v>9</v>
      </c>
      <c r="E191" s="15">
        <f aca="true" t="shared" si="52" ref="E191:J194">SUM(E151,E156,E161,E166,E171,E176,E181,E186)</f>
        <v>0</v>
      </c>
      <c r="F191" s="15">
        <f t="shared" si="52"/>
        <v>0</v>
      </c>
      <c r="G191" s="15">
        <f t="shared" si="52"/>
        <v>8018.4</v>
      </c>
      <c r="H191" s="15">
        <f t="shared" si="52"/>
        <v>780</v>
      </c>
      <c r="I191" s="15">
        <f t="shared" si="52"/>
        <v>0</v>
      </c>
      <c r="J191" s="15">
        <f t="shared" si="52"/>
        <v>0</v>
      </c>
      <c r="K191" s="15">
        <f aca="true" t="shared" si="53" ref="K191:L194">SUM(K151,K156,K161,K166,K171,K176,K181,K186)</f>
        <v>0</v>
      </c>
      <c r="L191" s="15">
        <f t="shared" si="53"/>
        <v>0</v>
      </c>
      <c r="M191" s="3">
        <f>SUM(E191:L191)</f>
        <v>8798.4</v>
      </c>
    </row>
    <row r="192" spans="1:13" ht="15.75">
      <c r="A192" s="23"/>
      <c r="B192" s="26"/>
      <c r="C192" s="24"/>
      <c r="D192" s="14" t="s">
        <v>10</v>
      </c>
      <c r="E192" s="15">
        <f t="shared" si="52"/>
        <v>823.9</v>
      </c>
      <c r="F192" s="15">
        <f t="shared" si="52"/>
        <v>12700</v>
      </c>
      <c r="G192" s="15">
        <f t="shared" si="52"/>
        <v>18944.1</v>
      </c>
      <c r="H192" s="15">
        <f t="shared" si="52"/>
        <v>26215.6</v>
      </c>
      <c r="I192" s="15">
        <f t="shared" si="52"/>
        <v>21477.2</v>
      </c>
      <c r="J192" s="15">
        <f t="shared" si="52"/>
        <v>7028.4</v>
      </c>
      <c r="K192" s="15">
        <f t="shared" si="53"/>
        <v>7028.4</v>
      </c>
      <c r="L192" s="15">
        <f t="shared" si="53"/>
        <v>0</v>
      </c>
      <c r="M192" s="3">
        <f>SUM(E192:L192)</f>
        <v>94217.59999999999</v>
      </c>
    </row>
    <row r="193" spans="1:13" ht="15.75">
      <c r="A193" s="23"/>
      <c r="B193" s="26"/>
      <c r="C193" s="24"/>
      <c r="D193" s="14" t="s">
        <v>11</v>
      </c>
      <c r="E193" s="15">
        <f aca="true" t="shared" si="54" ref="E193:J194">SUM(E153,E158,E163,E168,E173,E178,E183,E188)</f>
        <v>66829.2</v>
      </c>
      <c r="F193" s="15">
        <f t="shared" si="54"/>
        <v>69253.987</v>
      </c>
      <c r="G193" s="15">
        <f t="shared" si="54"/>
        <v>95829.09999999999</v>
      </c>
      <c r="H193" s="15">
        <f t="shared" si="52"/>
        <v>114607.20000000001</v>
      </c>
      <c r="I193" s="15">
        <f t="shared" si="54"/>
        <v>105181.5</v>
      </c>
      <c r="J193" s="15">
        <f t="shared" si="54"/>
        <v>104421</v>
      </c>
      <c r="K193" s="15">
        <f t="shared" si="53"/>
        <v>104421</v>
      </c>
      <c r="L193" s="15">
        <f t="shared" si="53"/>
        <v>110312</v>
      </c>
      <c r="M193" s="3">
        <f>SUM(E193:L193)</f>
        <v>770854.987</v>
      </c>
    </row>
    <row r="194" spans="1:13" ht="15.75">
      <c r="A194" s="23"/>
      <c r="B194" s="27"/>
      <c r="C194" s="24"/>
      <c r="D194" s="14" t="s">
        <v>12</v>
      </c>
      <c r="E194" s="15">
        <f t="shared" si="54"/>
        <v>0</v>
      </c>
      <c r="F194" s="15">
        <f t="shared" si="54"/>
        <v>0</v>
      </c>
      <c r="G194" s="15">
        <f t="shared" si="54"/>
        <v>0</v>
      </c>
      <c r="H194" s="15">
        <f t="shared" si="52"/>
        <v>0</v>
      </c>
      <c r="I194" s="15">
        <f t="shared" si="54"/>
        <v>0</v>
      </c>
      <c r="J194" s="15">
        <f t="shared" si="54"/>
        <v>0</v>
      </c>
      <c r="K194" s="15">
        <f t="shared" si="53"/>
        <v>0</v>
      </c>
      <c r="L194" s="15">
        <f t="shared" si="53"/>
        <v>0</v>
      </c>
      <c r="M194" s="3">
        <v>0</v>
      </c>
    </row>
    <row r="195" spans="1:12" ht="15.75">
      <c r="A195" s="8"/>
      <c r="B195" s="19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6.5">
      <c r="A196" s="11"/>
      <c r="B196" s="20" t="s">
        <v>19</v>
      </c>
      <c r="C196" s="20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6.5">
      <c r="A197" s="11"/>
      <c r="B197" s="20" t="s">
        <v>45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6.5">
      <c r="A198" s="11"/>
      <c r="B198" s="20" t="s">
        <v>46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6.5">
      <c r="A199" s="11"/>
      <c r="B199" s="20" t="s">
        <v>47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8" customHeight="1">
      <c r="A200" s="9"/>
      <c r="B200" s="20" t="s">
        <v>48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6.5">
      <c r="A201" s="11"/>
      <c r="B201" s="35" t="s">
        <v>76</v>
      </c>
      <c r="C201" s="35"/>
      <c r="D201" s="35"/>
      <c r="E201" s="35"/>
      <c r="F201" s="35"/>
      <c r="G201" s="35"/>
      <c r="H201" s="35"/>
      <c r="I201" s="4"/>
      <c r="J201" s="4"/>
      <c r="K201" s="4"/>
      <c r="L201" s="4"/>
    </row>
    <row r="202" spans="1:12" ht="16.5">
      <c r="A202" s="11"/>
      <c r="B202" s="40" t="s">
        <v>97</v>
      </c>
      <c r="C202" s="40"/>
      <c r="D202" s="40"/>
      <c r="E202" s="40"/>
      <c r="F202" s="40"/>
      <c r="G202" s="40"/>
      <c r="H202" s="40"/>
      <c r="I202" s="21"/>
      <c r="J202" s="22"/>
      <c r="K202" s="22"/>
      <c r="L202" s="4"/>
    </row>
    <row r="203" spans="2:12" ht="16.5">
      <c r="B203" s="40" t="s">
        <v>91</v>
      </c>
      <c r="C203" s="40"/>
      <c r="D203" s="40"/>
      <c r="E203" s="40"/>
      <c r="F203" s="40"/>
      <c r="G203" s="40"/>
      <c r="H203" s="40"/>
      <c r="I203" s="22"/>
      <c r="J203" s="22"/>
      <c r="K203" s="22"/>
      <c r="L203" s="4"/>
    </row>
    <row r="204" spans="2:12" ht="33.75" customHeight="1">
      <c r="B204" s="40" t="s">
        <v>98</v>
      </c>
      <c r="C204" s="40"/>
      <c r="D204" s="40"/>
      <c r="E204" s="40"/>
      <c r="F204" s="40"/>
      <c r="G204" s="40"/>
      <c r="H204" s="40"/>
      <c r="I204" s="40"/>
      <c r="J204" s="21"/>
      <c r="K204" s="21"/>
      <c r="L204" s="4"/>
    </row>
    <row r="205" spans="1:12" ht="16.5">
      <c r="A205" s="11"/>
      <c r="B205" s="40" t="s">
        <v>99</v>
      </c>
      <c r="C205" s="40"/>
      <c r="D205" s="40"/>
      <c r="E205" s="40"/>
      <c r="F205" s="40"/>
      <c r="G205" s="40"/>
      <c r="H205" s="40"/>
      <c r="I205" s="40"/>
      <c r="J205" s="40"/>
      <c r="K205" s="22"/>
      <c r="L205" s="4"/>
    </row>
    <row r="206" spans="1:12" ht="16.5">
      <c r="A206" s="11"/>
      <c r="B206" s="35" t="s">
        <v>28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4"/>
    </row>
    <row r="207" spans="1:11" ht="16.5">
      <c r="A207" s="11"/>
      <c r="B207" s="39" t="s">
        <v>29</v>
      </c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2:11" ht="16.5">
      <c r="B208" s="39" t="s">
        <v>100</v>
      </c>
      <c r="C208" s="39"/>
      <c r="D208" s="39"/>
      <c r="E208" s="39"/>
      <c r="F208" s="39"/>
      <c r="G208" s="39"/>
      <c r="H208" s="39"/>
      <c r="I208" s="39"/>
      <c r="J208" s="39"/>
      <c r="K208" s="39"/>
    </row>
  </sheetData>
  <sheetProtection/>
  <mergeCells count="104">
    <mergeCell ref="E12:M12"/>
    <mergeCell ref="G1:M8"/>
    <mergeCell ref="A105:A109"/>
    <mergeCell ref="B105:B109"/>
    <mergeCell ref="C105:C109"/>
    <mergeCell ref="A145:A149"/>
    <mergeCell ref="B145:B149"/>
    <mergeCell ref="C145:C149"/>
    <mergeCell ref="C135:C139"/>
    <mergeCell ref="A130:A134"/>
    <mergeCell ref="C120:C124"/>
    <mergeCell ref="A90:A104"/>
    <mergeCell ref="B90:B104"/>
    <mergeCell ref="C100:C104"/>
    <mergeCell ref="C90:C94"/>
    <mergeCell ref="A120:A124"/>
    <mergeCell ref="A115:A119"/>
    <mergeCell ref="C115:C119"/>
    <mergeCell ref="A110:A114"/>
    <mergeCell ref="C70:C74"/>
    <mergeCell ref="B80:B84"/>
    <mergeCell ref="A85:A89"/>
    <mergeCell ref="B85:B89"/>
    <mergeCell ref="C95:C99"/>
    <mergeCell ref="A65:A69"/>
    <mergeCell ref="B65:B69"/>
    <mergeCell ref="C65:C69"/>
    <mergeCell ref="A70:A74"/>
    <mergeCell ref="B70:B74"/>
    <mergeCell ref="A55:A59"/>
    <mergeCell ref="B55:B59"/>
    <mergeCell ref="C55:C59"/>
    <mergeCell ref="A60:A64"/>
    <mergeCell ref="B60:B64"/>
    <mergeCell ref="C60:C64"/>
    <mergeCell ref="A135:A139"/>
    <mergeCell ref="B135:B139"/>
    <mergeCell ref="C75:C79"/>
    <mergeCell ref="C85:C89"/>
    <mergeCell ref="B120:B124"/>
    <mergeCell ref="A80:A84"/>
    <mergeCell ref="C80:C84"/>
    <mergeCell ref="A75:A79"/>
    <mergeCell ref="B75:B79"/>
    <mergeCell ref="B130:B134"/>
    <mergeCell ref="B40:B44"/>
    <mergeCell ref="C40:C44"/>
    <mergeCell ref="A45:A49"/>
    <mergeCell ref="B45:B49"/>
    <mergeCell ref="C45:C49"/>
    <mergeCell ref="A50:A54"/>
    <mergeCell ref="B50:B54"/>
    <mergeCell ref="C50:C54"/>
    <mergeCell ref="A40:A44"/>
    <mergeCell ref="C160:C164"/>
    <mergeCell ref="C155:C159"/>
    <mergeCell ref="C180:C184"/>
    <mergeCell ref="A125:A129"/>
    <mergeCell ref="A140:A144"/>
    <mergeCell ref="B140:B144"/>
    <mergeCell ref="C140:C144"/>
    <mergeCell ref="C130:C134"/>
    <mergeCell ref="C125:C129"/>
    <mergeCell ref="B125:B129"/>
    <mergeCell ref="B207:K207"/>
    <mergeCell ref="B208:K208"/>
    <mergeCell ref="B203:H203"/>
    <mergeCell ref="C170:C174"/>
    <mergeCell ref="B202:H202"/>
    <mergeCell ref="B205:J205"/>
    <mergeCell ref="B204:I204"/>
    <mergeCell ref="B201:H201"/>
    <mergeCell ref="C175:C179"/>
    <mergeCell ref="B150:B194"/>
    <mergeCell ref="A35:A39"/>
    <mergeCell ref="B35:B39"/>
    <mergeCell ref="C35:C39"/>
    <mergeCell ref="C20:C24"/>
    <mergeCell ref="B206:K206"/>
    <mergeCell ref="A150:A194"/>
    <mergeCell ref="C190:C194"/>
    <mergeCell ref="C150:C154"/>
    <mergeCell ref="C165:C169"/>
    <mergeCell ref="C25:C29"/>
    <mergeCell ref="A25:A29"/>
    <mergeCell ref="B25:B29"/>
    <mergeCell ref="A30:A34"/>
    <mergeCell ref="B30:B34"/>
    <mergeCell ref="C30:C34"/>
    <mergeCell ref="C15:C19"/>
    <mergeCell ref="B20:B24"/>
    <mergeCell ref="A15:A19"/>
    <mergeCell ref="B15:B19"/>
    <mergeCell ref="A20:A24"/>
    <mergeCell ref="B12:B13"/>
    <mergeCell ref="C185:C189"/>
    <mergeCell ref="B110:B114"/>
    <mergeCell ref="C110:C114"/>
    <mergeCell ref="B115:B119"/>
    <mergeCell ref="G9:K9"/>
    <mergeCell ref="A10:K10"/>
    <mergeCell ref="A12:A13"/>
    <mergeCell ref="D12:D13"/>
    <mergeCell ref="C12:C13"/>
  </mergeCells>
  <printOptions/>
  <pageMargins left="0.2755905511811024" right="0.15748031496062992" top="0.7480314960629921" bottom="0.3937007874015748" header="0.31496062992125984" footer="0.31496062992125984"/>
  <pageSetup fitToHeight="0" fitToWidth="1" horizontalDpi="600" verticalDpi="600" orientation="portrait" paperSize="9" scale="60" r:id="rId1"/>
  <headerFooter differentFirst="1">
    <oddHeader>&amp;C&amp;P</oddHeader>
    <evenHeader>&amp;C2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Korenevskaya_GV</dc:creator>
  <cp:keywords/>
  <dc:description/>
  <cp:lastModifiedBy>Коновалова Елена Александровна</cp:lastModifiedBy>
  <cp:lastPrinted>2024-03-15T08:12:52Z</cp:lastPrinted>
  <dcterms:created xsi:type="dcterms:W3CDTF">2018-02-13T06:03:45Z</dcterms:created>
  <dcterms:modified xsi:type="dcterms:W3CDTF">2024-03-21T08:03:56Z</dcterms:modified>
  <cp:category/>
  <cp:version/>
  <cp:contentType/>
  <cp:contentStatus/>
</cp:coreProperties>
</file>