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40" yWindow="6680" windowWidth="19420" windowHeight="10670"/>
  </bookViews>
  <sheets>
    <sheet name="Лист1" sheetId="1" r:id="rId1"/>
    <sheet name="Лист3" sheetId="3" r:id="rId2"/>
  </sheets>
  <definedNames>
    <definedName name="_xlnm._FilterDatabase" localSheetId="0" hidden="1">Лист1!$A$11:$K$240</definedName>
    <definedName name="_xlnm.Print_Area" localSheetId="0">Лист1!$A:$K</definedName>
  </definedNames>
  <calcPr calcId="145621"/>
</workbook>
</file>

<file path=xl/calcChain.xml><?xml version="1.0" encoding="utf-8"?>
<calcChain xmlns="http://schemas.openxmlformats.org/spreadsheetml/2006/main">
  <c r="E26" i="1" l="1"/>
  <c r="E25" i="1"/>
  <c r="G25" i="1" l="1"/>
  <c r="H25" i="1"/>
  <c r="I25" i="1"/>
  <c r="J25" i="1"/>
  <c r="G26" i="1"/>
  <c r="H26" i="1"/>
  <c r="I26" i="1"/>
  <c r="J26" i="1"/>
  <c r="F26" i="1"/>
  <c r="F25" i="1"/>
  <c r="G13" i="1"/>
  <c r="H13" i="1"/>
  <c r="I13" i="1"/>
  <c r="J13" i="1"/>
  <c r="G14" i="1"/>
  <c r="H14" i="1"/>
  <c r="I14" i="1"/>
  <c r="J14" i="1"/>
  <c r="G15" i="1"/>
  <c r="H15" i="1"/>
  <c r="I15" i="1"/>
  <c r="J15" i="1"/>
  <c r="F14" i="1"/>
  <c r="F15" i="1"/>
  <c r="F13" i="1"/>
  <c r="F18" i="1"/>
  <c r="F17" i="1"/>
  <c r="F216" i="1"/>
  <c r="G17" i="1" l="1"/>
  <c r="H17" i="1"/>
  <c r="I17" i="1"/>
  <c r="J17" i="1"/>
  <c r="G18" i="1"/>
  <c r="H18" i="1"/>
  <c r="I18" i="1"/>
  <c r="J18" i="1"/>
  <c r="G19" i="1"/>
  <c r="H19" i="1"/>
  <c r="I19" i="1"/>
  <c r="J19" i="1"/>
  <c r="F19" i="1"/>
  <c r="K227" i="1"/>
  <c r="K226" i="1"/>
  <c r="K225" i="1"/>
  <c r="J224" i="1"/>
  <c r="I224" i="1"/>
  <c r="H224" i="1"/>
  <c r="G224" i="1"/>
  <c r="F224" i="1"/>
  <c r="E224" i="1"/>
  <c r="F94" i="1"/>
  <c r="F93" i="1"/>
  <c r="K224" i="1" l="1"/>
  <c r="E13" i="1"/>
  <c r="E37" i="1" l="1"/>
  <c r="F33" i="1"/>
  <c r="G33" i="1"/>
  <c r="H33" i="1"/>
  <c r="I33" i="1"/>
  <c r="J33" i="1"/>
  <c r="F34" i="1"/>
  <c r="G34" i="1"/>
  <c r="H34" i="1"/>
  <c r="I34" i="1"/>
  <c r="J34" i="1"/>
  <c r="F35" i="1"/>
  <c r="G35" i="1"/>
  <c r="H35" i="1"/>
  <c r="I35" i="1"/>
  <c r="J35" i="1"/>
  <c r="E34" i="1"/>
  <c r="E35" i="1"/>
  <c r="E33" i="1"/>
  <c r="E29" i="1"/>
  <c r="F27" i="1"/>
  <c r="G27" i="1"/>
  <c r="H27" i="1"/>
  <c r="I27" i="1"/>
  <c r="J27" i="1"/>
  <c r="E27" i="1"/>
  <c r="F21" i="1"/>
  <c r="G21" i="1"/>
  <c r="H21" i="1"/>
  <c r="I21" i="1"/>
  <c r="J21" i="1"/>
  <c r="F22" i="1"/>
  <c r="G22" i="1"/>
  <c r="H22" i="1"/>
  <c r="I22" i="1"/>
  <c r="J22" i="1"/>
  <c r="F23" i="1"/>
  <c r="G23" i="1"/>
  <c r="H23" i="1"/>
  <c r="I23" i="1"/>
  <c r="J23" i="1"/>
  <c r="E22" i="1"/>
  <c r="E23" i="1"/>
  <c r="E21" i="1"/>
  <c r="E18" i="1"/>
  <c r="E19" i="1"/>
  <c r="E17" i="1"/>
  <c r="H12" i="1"/>
  <c r="E14" i="1"/>
  <c r="E15" i="1"/>
  <c r="F20" i="1" l="1"/>
  <c r="E16" i="1"/>
  <c r="G20" i="1"/>
  <c r="E20" i="1"/>
  <c r="I20" i="1"/>
  <c r="J20" i="1"/>
  <c r="E12" i="1"/>
  <c r="K22" i="1"/>
  <c r="H20" i="1"/>
  <c r="E24" i="1"/>
  <c r="J16" i="1"/>
  <c r="H16" i="1"/>
  <c r="K23" i="1"/>
  <c r="G16" i="1"/>
  <c r="I16" i="1"/>
  <c r="F16" i="1"/>
  <c r="K21" i="1"/>
  <c r="F61" i="1"/>
  <c r="G61" i="1"/>
  <c r="H61" i="1"/>
  <c r="I61" i="1"/>
  <c r="J61" i="1"/>
  <c r="F62" i="1"/>
  <c r="G62" i="1"/>
  <c r="H62" i="1"/>
  <c r="I62" i="1"/>
  <c r="J62" i="1"/>
  <c r="F63" i="1"/>
  <c r="G63" i="1"/>
  <c r="H63" i="1"/>
  <c r="I63" i="1"/>
  <c r="J63" i="1"/>
  <c r="E61" i="1"/>
  <c r="E62" i="1"/>
  <c r="E63" i="1"/>
  <c r="K59" i="1"/>
  <c r="K58" i="1"/>
  <c r="K57" i="1"/>
  <c r="J56" i="1"/>
  <c r="I56" i="1"/>
  <c r="H56" i="1"/>
  <c r="G56" i="1"/>
  <c r="F56" i="1"/>
  <c r="E56" i="1"/>
  <c r="K55" i="1"/>
  <c r="K54" i="1"/>
  <c r="K53" i="1"/>
  <c r="J52" i="1"/>
  <c r="I52" i="1"/>
  <c r="H52" i="1"/>
  <c r="G52" i="1"/>
  <c r="F52" i="1"/>
  <c r="E52" i="1"/>
  <c r="E60" i="1" l="1"/>
  <c r="I60" i="1"/>
  <c r="K20" i="1"/>
  <c r="H60" i="1"/>
  <c r="G60" i="1"/>
  <c r="F60" i="1"/>
  <c r="J60" i="1"/>
  <c r="K56" i="1"/>
  <c r="K52" i="1"/>
  <c r="K103" i="1"/>
  <c r="K102" i="1"/>
  <c r="K101" i="1"/>
  <c r="J100" i="1"/>
  <c r="I100" i="1"/>
  <c r="H100" i="1"/>
  <c r="G100" i="1"/>
  <c r="F100" i="1"/>
  <c r="E100" i="1"/>
  <c r="K60" i="1" l="1"/>
  <c r="K100" i="1"/>
  <c r="E108" i="1" l="1"/>
  <c r="E156" i="1" l="1"/>
  <c r="E124" i="1"/>
  <c r="G48" i="1"/>
  <c r="E160" i="1" l="1"/>
  <c r="E152" i="1"/>
  <c r="E148" i="1"/>
  <c r="E228" i="1"/>
  <c r="E220" i="1"/>
  <c r="E216" i="1"/>
  <c r="E212" i="1"/>
  <c r="E208" i="1"/>
  <c r="E204" i="1"/>
  <c r="E200" i="1"/>
  <c r="E198" i="1"/>
  <c r="E188" i="1"/>
  <c r="E184" i="1"/>
  <c r="E178" i="1"/>
  <c r="E172" i="1"/>
  <c r="E168" i="1"/>
  <c r="E136" i="1"/>
  <c r="E132" i="1"/>
  <c r="E128" i="1"/>
  <c r="E116" i="1"/>
  <c r="E112" i="1"/>
  <c r="E104" i="1"/>
  <c r="E96" i="1"/>
  <c r="E93" i="1"/>
  <c r="E84" i="1"/>
  <c r="E80" i="1"/>
  <c r="E48" i="1"/>
  <c r="E44" i="1"/>
  <c r="E166" i="1"/>
  <c r="E120" i="1" l="1"/>
  <c r="E164" i="1"/>
  <c r="E176" i="1"/>
  <c r="E140" i="1"/>
  <c r="K138" i="1" l="1"/>
  <c r="K139" i="1"/>
  <c r="K141" i="1"/>
  <c r="K142" i="1"/>
  <c r="K143" i="1"/>
  <c r="K137" i="1"/>
  <c r="F146" i="1"/>
  <c r="G146" i="1"/>
  <c r="H146" i="1"/>
  <c r="I146" i="1"/>
  <c r="J146" i="1"/>
  <c r="E146" i="1"/>
  <c r="F145" i="1"/>
  <c r="G145" i="1"/>
  <c r="H145" i="1"/>
  <c r="I145" i="1"/>
  <c r="J145" i="1"/>
  <c r="E145" i="1"/>
  <c r="J136" i="1"/>
  <c r="I136" i="1"/>
  <c r="H136" i="1"/>
  <c r="G136" i="1"/>
  <c r="F136" i="1"/>
  <c r="J140" i="1"/>
  <c r="I140" i="1"/>
  <c r="H140" i="1"/>
  <c r="G140" i="1"/>
  <c r="F140" i="1"/>
  <c r="E76" i="1" l="1"/>
  <c r="K140" i="1"/>
  <c r="K145" i="1"/>
  <c r="E144" i="1"/>
  <c r="K146" i="1"/>
  <c r="K136" i="1"/>
  <c r="J12" i="1" l="1"/>
  <c r="I12" i="1"/>
  <c r="G12" i="1"/>
  <c r="F12" i="1"/>
  <c r="F177" i="1"/>
  <c r="G177" i="1"/>
  <c r="H177" i="1"/>
  <c r="I177" i="1"/>
  <c r="J177" i="1"/>
  <c r="F178" i="1"/>
  <c r="G178" i="1"/>
  <c r="H178" i="1"/>
  <c r="I178" i="1"/>
  <c r="J178" i="1"/>
  <c r="F179" i="1"/>
  <c r="G179" i="1"/>
  <c r="H179" i="1"/>
  <c r="I179" i="1"/>
  <c r="J179" i="1"/>
  <c r="E177" i="1"/>
  <c r="E179" i="1"/>
  <c r="K179" i="1" l="1"/>
  <c r="K177" i="1"/>
  <c r="K178" i="1"/>
  <c r="K175" i="1"/>
  <c r="K174" i="1"/>
  <c r="K173" i="1"/>
  <c r="J172" i="1"/>
  <c r="I172" i="1"/>
  <c r="H172" i="1"/>
  <c r="G172" i="1"/>
  <c r="F172" i="1"/>
  <c r="F165" i="1"/>
  <c r="G165" i="1"/>
  <c r="H165" i="1"/>
  <c r="I165" i="1"/>
  <c r="J165" i="1"/>
  <c r="F166" i="1"/>
  <c r="G166" i="1"/>
  <c r="H166" i="1"/>
  <c r="I166" i="1"/>
  <c r="J166" i="1"/>
  <c r="F167" i="1"/>
  <c r="G167" i="1"/>
  <c r="H167" i="1"/>
  <c r="I167" i="1"/>
  <c r="J167" i="1"/>
  <c r="E165" i="1"/>
  <c r="E167" i="1"/>
  <c r="K163" i="1"/>
  <c r="K162" i="1"/>
  <c r="K161" i="1"/>
  <c r="J160" i="1"/>
  <c r="I160" i="1"/>
  <c r="H160" i="1"/>
  <c r="G160" i="1"/>
  <c r="F160" i="1"/>
  <c r="G93" i="1"/>
  <c r="H93" i="1"/>
  <c r="I93" i="1"/>
  <c r="J93" i="1"/>
  <c r="G94" i="1"/>
  <c r="H94" i="1"/>
  <c r="I94" i="1"/>
  <c r="J94" i="1"/>
  <c r="F95" i="1"/>
  <c r="G95" i="1"/>
  <c r="H95" i="1"/>
  <c r="I95" i="1"/>
  <c r="J95" i="1"/>
  <c r="E94" i="1"/>
  <c r="E95" i="1"/>
  <c r="K91" i="1"/>
  <c r="K90" i="1"/>
  <c r="K89" i="1"/>
  <c r="J88" i="1"/>
  <c r="I88" i="1"/>
  <c r="H88" i="1"/>
  <c r="G88" i="1"/>
  <c r="F88" i="1"/>
  <c r="E88" i="1"/>
  <c r="E92" i="1" s="1"/>
  <c r="K95" i="1" l="1"/>
  <c r="K94" i="1"/>
  <c r="K93" i="1"/>
  <c r="K172" i="1"/>
  <c r="K160" i="1"/>
  <c r="K88" i="1"/>
  <c r="H80" i="1"/>
  <c r="F228" i="1" l="1"/>
  <c r="G228" i="1"/>
  <c r="H228" i="1"/>
  <c r="I228" i="1"/>
  <c r="J228" i="1"/>
  <c r="K125" i="1" l="1"/>
  <c r="K126" i="1"/>
  <c r="K127" i="1"/>
  <c r="F39" i="1" l="1"/>
  <c r="G39" i="1"/>
  <c r="H39" i="1"/>
  <c r="I39" i="1"/>
  <c r="J39" i="1"/>
  <c r="F38" i="1"/>
  <c r="G38" i="1"/>
  <c r="H38" i="1"/>
  <c r="I38" i="1"/>
  <c r="J38" i="1"/>
  <c r="F37" i="1"/>
  <c r="G37" i="1"/>
  <c r="H37" i="1"/>
  <c r="I37" i="1"/>
  <c r="J37" i="1"/>
  <c r="E38" i="1"/>
  <c r="E39" i="1"/>
  <c r="K219" i="1"/>
  <c r="K218" i="1"/>
  <c r="K217" i="1"/>
  <c r="J216" i="1"/>
  <c r="I216" i="1"/>
  <c r="H216" i="1"/>
  <c r="G216" i="1"/>
  <c r="K215" i="1"/>
  <c r="K214" i="1"/>
  <c r="K213" i="1"/>
  <c r="J212" i="1"/>
  <c r="I212" i="1"/>
  <c r="H212" i="1"/>
  <c r="G212" i="1"/>
  <c r="F212" i="1"/>
  <c r="K211" i="1"/>
  <c r="K210" i="1"/>
  <c r="K209" i="1"/>
  <c r="J208" i="1"/>
  <c r="I208" i="1"/>
  <c r="H208" i="1"/>
  <c r="G208" i="1"/>
  <c r="F208" i="1"/>
  <c r="K207" i="1"/>
  <c r="K206" i="1"/>
  <c r="K205" i="1"/>
  <c r="J204" i="1"/>
  <c r="I204" i="1"/>
  <c r="H204" i="1"/>
  <c r="G204" i="1"/>
  <c r="F204" i="1"/>
  <c r="K203" i="1"/>
  <c r="K202" i="1"/>
  <c r="K201" i="1"/>
  <c r="J200" i="1"/>
  <c r="I200" i="1"/>
  <c r="H200" i="1"/>
  <c r="G200" i="1"/>
  <c r="F200" i="1"/>
  <c r="J199" i="1"/>
  <c r="I199" i="1"/>
  <c r="H199" i="1"/>
  <c r="G199" i="1"/>
  <c r="F199" i="1"/>
  <c r="E199" i="1"/>
  <c r="J198" i="1"/>
  <c r="I198" i="1"/>
  <c r="H198" i="1"/>
  <c r="G198" i="1"/>
  <c r="F198" i="1"/>
  <c r="J197" i="1"/>
  <c r="I197" i="1"/>
  <c r="H197" i="1"/>
  <c r="G197" i="1"/>
  <c r="F197" i="1"/>
  <c r="E197" i="1"/>
  <c r="K195" i="1"/>
  <c r="K194" i="1"/>
  <c r="K193" i="1"/>
  <c r="J192" i="1"/>
  <c r="I192" i="1"/>
  <c r="H192" i="1"/>
  <c r="G192" i="1"/>
  <c r="F192" i="1"/>
  <c r="E192" i="1"/>
  <c r="E196" i="1" s="1"/>
  <c r="K191" i="1"/>
  <c r="K190" i="1"/>
  <c r="K189" i="1"/>
  <c r="J188" i="1"/>
  <c r="I188" i="1"/>
  <c r="H188" i="1"/>
  <c r="G188" i="1"/>
  <c r="F188" i="1"/>
  <c r="K159" i="1"/>
  <c r="K158" i="1"/>
  <c r="K157" i="1"/>
  <c r="J156" i="1"/>
  <c r="I156" i="1"/>
  <c r="H156" i="1"/>
  <c r="G156" i="1"/>
  <c r="F156" i="1"/>
  <c r="K155" i="1"/>
  <c r="K154" i="1"/>
  <c r="K153" i="1"/>
  <c r="J152" i="1"/>
  <c r="I152" i="1"/>
  <c r="H152" i="1"/>
  <c r="G152" i="1"/>
  <c r="F152" i="1"/>
  <c r="K151" i="1"/>
  <c r="K150" i="1"/>
  <c r="K149" i="1"/>
  <c r="J148" i="1"/>
  <c r="I148" i="1"/>
  <c r="H148" i="1"/>
  <c r="G148" i="1"/>
  <c r="F148" i="1"/>
  <c r="K147" i="1"/>
  <c r="J144" i="1"/>
  <c r="I144" i="1"/>
  <c r="H144" i="1"/>
  <c r="G144" i="1"/>
  <c r="F144" i="1"/>
  <c r="K111" i="1"/>
  <c r="K110" i="1"/>
  <c r="K109" i="1"/>
  <c r="J108" i="1"/>
  <c r="I108" i="1"/>
  <c r="H108" i="1"/>
  <c r="G108" i="1"/>
  <c r="F108" i="1"/>
  <c r="K107" i="1"/>
  <c r="K106" i="1"/>
  <c r="K105" i="1"/>
  <c r="J104" i="1"/>
  <c r="I104" i="1"/>
  <c r="H104" i="1"/>
  <c r="G104" i="1"/>
  <c r="F104" i="1"/>
  <c r="K87" i="1"/>
  <c r="K86" i="1"/>
  <c r="K85" i="1"/>
  <c r="J84" i="1"/>
  <c r="J92" i="1" s="1"/>
  <c r="I84" i="1"/>
  <c r="I92" i="1" s="1"/>
  <c r="H84" i="1"/>
  <c r="H92" i="1" s="1"/>
  <c r="G84" i="1"/>
  <c r="G92" i="1" s="1"/>
  <c r="F84" i="1"/>
  <c r="F92" i="1" s="1"/>
  <c r="K83" i="1"/>
  <c r="K82" i="1"/>
  <c r="K81" i="1"/>
  <c r="J80" i="1"/>
  <c r="I80" i="1"/>
  <c r="G80" i="1"/>
  <c r="F80" i="1"/>
  <c r="K63" i="1"/>
  <c r="K62" i="1"/>
  <c r="K61" i="1"/>
  <c r="K51" i="1"/>
  <c r="K50" i="1"/>
  <c r="K49" i="1"/>
  <c r="J48" i="1"/>
  <c r="I48" i="1"/>
  <c r="H48" i="1"/>
  <c r="F48" i="1"/>
  <c r="K47" i="1"/>
  <c r="K46" i="1"/>
  <c r="K45" i="1"/>
  <c r="J44" i="1"/>
  <c r="I44" i="1"/>
  <c r="H44" i="1"/>
  <c r="G44" i="1"/>
  <c r="F44" i="1"/>
  <c r="E32" i="1" l="1"/>
  <c r="E36" i="1"/>
  <c r="K144" i="1"/>
  <c r="G164" i="1"/>
  <c r="H164" i="1"/>
  <c r="I164" i="1"/>
  <c r="F164" i="1"/>
  <c r="J164" i="1"/>
  <c r="K92" i="1"/>
  <c r="G196" i="1"/>
  <c r="K208" i="1"/>
  <c r="K216" i="1"/>
  <c r="F196" i="1"/>
  <c r="J196" i="1"/>
  <c r="K204" i="1"/>
  <c r="K212" i="1"/>
  <c r="I196" i="1"/>
  <c r="K198" i="1"/>
  <c r="H196" i="1"/>
  <c r="K199" i="1"/>
  <c r="K200" i="1"/>
  <c r="K192" i="1"/>
  <c r="K197" i="1"/>
  <c r="K188" i="1"/>
  <c r="K166" i="1"/>
  <c r="K156" i="1"/>
  <c r="K152" i="1"/>
  <c r="K165" i="1"/>
  <c r="K167" i="1"/>
  <c r="K148" i="1"/>
  <c r="K104" i="1"/>
  <c r="K108" i="1"/>
  <c r="K44" i="1"/>
  <c r="K84" i="1"/>
  <c r="K48" i="1"/>
  <c r="K80" i="1"/>
  <c r="K26" i="1"/>
  <c r="F31" i="1"/>
  <c r="F43" i="1" s="1"/>
  <c r="G31" i="1"/>
  <c r="G43" i="1" s="1"/>
  <c r="H31" i="1"/>
  <c r="H43" i="1" s="1"/>
  <c r="I31" i="1"/>
  <c r="I43" i="1" s="1"/>
  <c r="J31" i="1"/>
  <c r="J43" i="1" s="1"/>
  <c r="F30" i="1"/>
  <c r="F42" i="1" s="1"/>
  <c r="G30" i="1"/>
  <c r="G42" i="1" s="1"/>
  <c r="H30" i="1"/>
  <c r="H42" i="1" s="1"/>
  <c r="I30" i="1"/>
  <c r="I42" i="1" s="1"/>
  <c r="J30" i="1"/>
  <c r="J42" i="1" s="1"/>
  <c r="F29" i="1"/>
  <c r="F41" i="1" s="1"/>
  <c r="G29" i="1"/>
  <c r="G41" i="1" s="1"/>
  <c r="H29" i="1"/>
  <c r="H41" i="1" s="1"/>
  <c r="I29" i="1"/>
  <c r="I41" i="1" s="1"/>
  <c r="J29" i="1"/>
  <c r="J41" i="1" s="1"/>
  <c r="E31" i="1"/>
  <c r="E43" i="1" s="1"/>
  <c r="E30" i="1"/>
  <c r="E42" i="1" s="1"/>
  <c r="F112" i="1"/>
  <c r="G112" i="1"/>
  <c r="H112" i="1"/>
  <c r="I112" i="1"/>
  <c r="J112" i="1"/>
  <c r="K113" i="1"/>
  <c r="K114" i="1"/>
  <c r="K115" i="1"/>
  <c r="K97" i="1"/>
  <c r="K98" i="1"/>
  <c r="K99" i="1"/>
  <c r="F96" i="1"/>
  <c r="G96" i="1"/>
  <c r="H96" i="1"/>
  <c r="I96" i="1"/>
  <c r="J96" i="1"/>
  <c r="K79" i="1"/>
  <c r="K78" i="1"/>
  <c r="K77" i="1"/>
  <c r="J76" i="1"/>
  <c r="I76" i="1"/>
  <c r="H76" i="1"/>
  <c r="G76" i="1"/>
  <c r="F76" i="1"/>
  <c r="F75" i="1"/>
  <c r="G75" i="1"/>
  <c r="H75" i="1"/>
  <c r="I75" i="1"/>
  <c r="J75" i="1"/>
  <c r="G74" i="1"/>
  <c r="H74" i="1"/>
  <c r="I74" i="1"/>
  <c r="J74" i="1"/>
  <c r="G73" i="1"/>
  <c r="H73" i="1"/>
  <c r="I73" i="1"/>
  <c r="J73" i="1"/>
  <c r="K71" i="1"/>
  <c r="K70" i="1"/>
  <c r="K69" i="1"/>
  <c r="J68" i="1"/>
  <c r="I68" i="1"/>
  <c r="H68" i="1"/>
  <c r="G68" i="1"/>
  <c r="F68" i="1"/>
  <c r="E68" i="1"/>
  <c r="F116" i="1"/>
  <c r="G116" i="1"/>
  <c r="H116" i="1"/>
  <c r="I116" i="1"/>
  <c r="J116" i="1"/>
  <c r="K117" i="1"/>
  <c r="K118" i="1"/>
  <c r="K119" i="1"/>
  <c r="F121" i="1"/>
  <c r="G121" i="1"/>
  <c r="H121" i="1"/>
  <c r="I121" i="1"/>
  <c r="J121" i="1"/>
  <c r="F122" i="1"/>
  <c r="G122" i="1"/>
  <c r="H122" i="1"/>
  <c r="I122" i="1"/>
  <c r="J122" i="1"/>
  <c r="F123" i="1"/>
  <c r="G123" i="1"/>
  <c r="H123" i="1"/>
  <c r="I123" i="1"/>
  <c r="J123" i="1"/>
  <c r="E123" i="1"/>
  <c r="E122" i="1"/>
  <c r="E121" i="1"/>
  <c r="E28" i="1" l="1"/>
  <c r="E40" i="1" s="1"/>
  <c r="K76" i="1"/>
  <c r="K196" i="1"/>
  <c r="K164" i="1"/>
  <c r="I28" i="1"/>
  <c r="K39" i="1"/>
  <c r="K38" i="1"/>
  <c r="G28" i="1"/>
  <c r="K30" i="1"/>
  <c r="I32" i="1"/>
  <c r="J32" i="1"/>
  <c r="K31" i="1"/>
  <c r="K29" i="1"/>
  <c r="K73" i="1"/>
  <c r="G32" i="1"/>
  <c r="I120" i="1"/>
  <c r="K75" i="1"/>
  <c r="K112" i="1"/>
  <c r="K37" i="1"/>
  <c r="F32" i="1"/>
  <c r="F28" i="1"/>
  <c r="K18" i="1"/>
  <c r="K15" i="1"/>
  <c r="K19" i="1"/>
  <c r="K17" i="1"/>
  <c r="K27" i="1"/>
  <c r="K25" i="1"/>
  <c r="J28" i="1"/>
  <c r="H28" i="1"/>
  <c r="H32" i="1"/>
  <c r="K122" i="1"/>
  <c r="H120" i="1"/>
  <c r="K123" i="1"/>
  <c r="K121" i="1"/>
  <c r="K96" i="1"/>
  <c r="K116" i="1"/>
  <c r="K68" i="1"/>
  <c r="K74" i="1"/>
  <c r="G120" i="1"/>
  <c r="J120" i="1"/>
  <c r="F120" i="1"/>
  <c r="F124" i="1"/>
  <c r="G124" i="1"/>
  <c r="H124" i="1"/>
  <c r="I124" i="1"/>
  <c r="J124" i="1"/>
  <c r="K124" i="1" l="1"/>
  <c r="K120" i="1"/>
  <c r="K231" i="1" l="1"/>
  <c r="K230" i="1"/>
  <c r="K229" i="1"/>
  <c r="K228" i="1" l="1"/>
  <c r="F184" i="1"/>
  <c r="G184" i="1"/>
  <c r="H184" i="1"/>
  <c r="I184" i="1"/>
  <c r="J184" i="1"/>
  <c r="K185" i="1"/>
  <c r="K186" i="1"/>
  <c r="K187" i="1"/>
  <c r="F180" i="1"/>
  <c r="G180" i="1"/>
  <c r="H180" i="1"/>
  <c r="I180" i="1"/>
  <c r="J180" i="1"/>
  <c r="H220" i="1"/>
  <c r="I220" i="1"/>
  <c r="K184" i="1" l="1"/>
  <c r="K181" i="1" l="1"/>
  <c r="K182" i="1"/>
  <c r="K183" i="1"/>
  <c r="F24" i="1" l="1"/>
  <c r="I24" i="1"/>
  <c r="J24" i="1"/>
  <c r="H24" i="1"/>
  <c r="G24" i="1"/>
  <c r="K24" i="1" l="1"/>
  <c r="K131" i="1"/>
  <c r="K130" i="1"/>
  <c r="K129" i="1"/>
  <c r="J128" i="1"/>
  <c r="I128" i="1"/>
  <c r="H128" i="1"/>
  <c r="G128" i="1"/>
  <c r="F128" i="1"/>
  <c r="F64" i="1"/>
  <c r="G64" i="1"/>
  <c r="G72" i="1" s="1"/>
  <c r="H64" i="1"/>
  <c r="I64" i="1"/>
  <c r="I72" i="1" s="1"/>
  <c r="J64" i="1"/>
  <c r="J72" i="1" s="1"/>
  <c r="E64" i="1"/>
  <c r="K223" i="1"/>
  <c r="K222" i="1"/>
  <c r="K221" i="1"/>
  <c r="J220" i="1"/>
  <c r="G220" i="1"/>
  <c r="F220" i="1"/>
  <c r="F168" i="1"/>
  <c r="F176" i="1" s="1"/>
  <c r="G168" i="1"/>
  <c r="G176" i="1" s="1"/>
  <c r="H168" i="1"/>
  <c r="H176" i="1" s="1"/>
  <c r="I168" i="1"/>
  <c r="I176" i="1" s="1"/>
  <c r="J168" i="1"/>
  <c r="J176" i="1" s="1"/>
  <c r="F132" i="1"/>
  <c r="G132" i="1"/>
  <c r="H132" i="1"/>
  <c r="I132" i="1"/>
  <c r="J132" i="1"/>
  <c r="K171" i="1"/>
  <c r="K170" i="1"/>
  <c r="K169" i="1"/>
  <c r="K135" i="1"/>
  <c r="K134" i="1"/>
  <c r="K133" i="1"/>
  <c r="K65" i="1"/>
  <c r="K66" i="1"/>
  <c r="K67" i="1"/>
  <c r="K14" i="1" l="1"/>
  <c r="K13" i="1"/>
  <c r="H72" i="1"/>
  <c r="K72" i="1" s="1"/>
  <c r="K132" i="1"/>
  <c r="K176" i="1"/>
  <c r="K128" i="1"/>
  <c r="K180" i="1"/>
  <c r="K34" i="1"/>
  <c r="K35" i="1"/>
  <c r="K33" i="1"/>
  <c r="K28" i="1"/>
  <c r="K64" i="1"/>
  <c r="K220" i="1"/>
  <c r="K168" i="1"/>
  <c r="K12" i="1" l="1"/>
  <c r="I36" i="1"/>
  <c r="I40" i="1" s="1"/>
  <c r="G36" i="1"/>
  <c r="G40" i="1" s="1"/>
  <c r="F36" i="1"/>
  <c r="H36" i="1"/>
  <c r="H40" i="1" s="1"/>
  <c r="K42" i="1"/>
  <c r="K43" i="1"/>
  <c r="J36" i="1"/>
  <c r="J40" i="1" s="1"/>
  <c r="K32" i="1"/>
  <c r="K41" i="1"/>
  <c r="K36" i="1" l="1"/>
  <c r="K16" i="1"/>
  <c r="K40" i="1" l="1"/>
</calcChain>
</file>

<file path=xl/comments1.xml><?xml version="1.0" encoding="utf-8"?>
<comments xmlns="http://schemas.openxmlformats.org/spreadsheetml/2006/main">
  <authors>
    <author>Рыстакова Оксана Сергеевна</author>
  </authors>
  <commentList>
    <comment ref="F40" authorId="0">
      <text>
        <r>
          <rPr>
            <b/>
            <sz val="9"/>
            <color indexed="81"/>
            <rFont val="Tahoma"/>
            <family val="2"/>
            <charset val="204"/>
          </rPr>
          <t>Рыстакова Оксана Сергеевна: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41" authorId="0">
      <text>
        <r>
          <rPr>
            <b/>
            <sz val="9"/>
            <color indexed="81"/>
            <rFont val="Tahoma"/>
            <family val="2"/>
            <charset val="204"/>
          </rPr>
          <t>Рыстакова Оксана Сергеевна: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<sst xmlns="http://schemas.openxmlformats.org/spreadsheetml/2006/main" count="360" uniqueCount="95">
  <si>
    <t>Финансовые затраты, тыс. руб.</t>
  </si>
  <si>
    <t>Всего</t>
  </si>
  <si>
    <t>МБТ</t>
  </si>
  <si>
    <t>МБ</t>
  </si>
  <si>
    <t>ВБ</t>
  </si>
  <si>
    <t>Итого</t>
  </si>
  <si>
    <t>№ п/п</t>
  </si>
  <si>
    <t>2025 год</t>
  </si>
  <si>
    <t>2026 год</t>
  </si>
  <si>
    <t>2027 год</t>
  </si>
  <si>
    <t>2028 год</t>
  </si>
  <si>
    <t>2029 год</t>
  </si>
  <si>
    <t>2030 год</t>
  </si>
  <si>
    <t>2</t>
  </si>
  <si>
    <t>8</t>
  </si>
  <si>
    <t>3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</si>
  <si>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</si>
  <si>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</si>
  <si>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</si>
  <si>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</si>
  <si>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</si>
  <si>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</si>
  <si>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</si>
  <si>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</si>
  <si>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</si>
  <si>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</si>
  <si>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</si>
  <si>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</si>
  <si>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</si>
  <si>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</si>
  <si>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Комплекс процессных мероприятий «Обеспечение деятельности МКУ «Зеленстрой»</t>
  </si>
  <si>
    <t>6</t>
  </si>
  <si>
    <t>5</t>
  </si>
  <si>
    <t>4</t>
  </si>
  <si>
    <t>1</t>
  </si>
  <si>
    <t>22</t>
  </si>
  <si>
    <t>Комплекс процессных мероприятий «Организация транспортного обслуживания населения в границах городского округа города Вологды»</t>
  </si>
  <si>
    <t>Ответственный исполнитель, соисполнитель, участник муниципальной программы*</t>
  </si>
  <si>
    <t>* Используемые сокращения:</t>
  </si>
  <si>
    <t>Финансовое обеспечение муниципальной программы</t>
  </si>
  <si>
    <t>Наименование муниципальной программы, структурного элемента муниципальной программы</t>
  </si>
  <si>
    <t>Комплекс процессных мероприятий «Организация ритуальных услуг и содержание мест захоронения»</t>
  </si>
  <si>
    <t>Комплекс процессных мероприятий «Осуществление деятельности по обращению с животными без владельцев»</t>
  </si>
  <si>
    <t>Комплекс процессных мероприятий «Обеспечение деятельности МКУ «Управление капитального строительства и ремонта»</t>
  </si>
  <si>
    <t>Комплекс процессных мероприятий «Обеспечение выполнения функций Департамента строительства, благоустройства и содержания территорий Администрации города Вологды»</t>
  </si>
  <si>
    <t>Комплекс процессных мероприятий «Благоустройство и озеленение»</t>
  </si>
  <si>
    <t>Комплекс процессных мероприятий «Организация уличного освещения»</t>
  </si>
  <si>
    <t>ДИО</t>
  </si>
  <si>
    <t>ЖУ</t>
  </si>
  <si>
    <t>Комплекс процессных мероприятий «Содержание имущества, находящегося в муниципальной собственности городского округа города Вологды»</t>
  </si>
  <si>
    <t>Комплекс процессных мероприятий «Капитальный ремонт, ремонт и содержание систем тепло-, газо-, водоснабжения и водоотведения»</t>
  </si>
  <si>
    <t>Комплекс процессных мероприятий «Организация охраны окружающей среды»</t>
  </si>
  <si>
    <t>Комплекс процессных мероприятий «Капитальный ремонт общего имущества многоквартирных домов»</t>
  </si>
  <si>
    <t>Комплекс процессных мероприятий «Обеспечение безопасности дорожного движения»</t>
  </si>
  <si>
    <t>Комплекс процессных мероприятий «Содержание улично-дорожной сети»</t>
  </si>
  <si>
    <t>23</t>
  </si>
  <si>
    <t>Комплекс процессных мероприятий «Обеспечение выполнения функций Департамента жилищно-коммунального хозяйства и экологии Администрации города Вологды»</t>
  </si>
  <si>
    <t>24</t>
  </si>
  <si>
    <t>Комплекс процессных мероприятий «Капитальный ремонт и ремонт автомобильных дорог местного значения»</t>
  </si>
  <si>
    <t>Муниципальный проект «Строительство и реконструкция автомобильных дорог общего пользования местного значения»</t>
  </si>
  <si>
    <t>Муниципальный проект «Развитие коммунальной инфраструктуры города Вологды»</t>
  </si>
  <si>
    <t>Муниципальный проект «Рекультивация несанкционированной городской свалки по ул. Мудрова, 40 г. Вологда»</t>
  </si>
  <si>
    <t>25</t>
  </si>
  <si>
    <t>26</t>
  </si>
  <si>
    <t>Региональный проект «Организация транспортного обслуживания населения»</t>
  </si>
  <si>
    <t>Региональный проект «Благоустройство территорий»</t>
  </si>
  <si>
    <t>Региональный проект «Обеспечение проведения капитального ремонта общего имущества в многоквартирных домах, расположенных на территории Вологодской области»</t>
  </si>
  <si>
    <t>27</t>
  </si>
  <si>
    <t>ДИО - Департамент имущественных отношений Администрации города Вологды;</t>
  </si>
  <si>
    <t>ДАиГ</t>
  </si>
  <si>
    <t>ДСБСТ</t>
  </si>
  <si>
    <t>ДЖКХЭ</t>
  </si>
  <si>
    <t>ДСБСТ - Департамент строительства, благоустройства и содержания территорий Администрации города Вологды;</t>
  </si>
  <si>
    <t>ДЖКХЭ - Департамент жилищно-коммунального хозяйства Администрации города Вологды;</t>
  </si>
  <si>
    <t>ДАиГ - Департамент архитектуры и градостроительства Администрации города Вологды;</t>
  </si>
  <si>
    <t xml:space="preserve">                      ».</t>
  </si>
  <si>
    <t xml:space="preserve"> «Приложение № 4 
к муниципальной программе
 «Развитие городской инфраструктуры» 
</t>
  </si>
  <si>
    <r>
      <t>Источник финанси-рования</t>
    </r>
    <r>
      <rPr>
        <vertAlign val="superscript"/>
        <sz val="12"/>
        <rFont val="Times New Roman"/>
        <family val="1"/>
        <charset val="204"/>
      </rPr>
      <t>2</t>
    </r>
  </si>
  <si>
    <t>Муниципальная программа «Развитие городской инфраструктуры»</t>
  </si>
  <si>
    <t>к постановлению Администрации
 города Вологды</t>
  </si>
  <si>
    <t>Региональный проект «Модернизация коммунальной инфраструктуры (Вологодская область)»</t>
  </si>
  <si>
    <t>Региональный проект «Общесистемные меры развития дорожного хозяйства» (Вологодская область)</t>
  </si>
  <si>
    <t>Региональный проект «Региональная и местная дорожная сеть» (Вологодская область)</t>
  </si>
  <si>
    <t>Региональный проект «Реализация дорожной деятельности»</t>
  </si>
  <si>
    <t>Региональный проект «Обеспечение населения качественными коммунальными услугами»</t>
  </si>
  <si>
    <t>Региональный проект «Родиной горжусь»</t>
  </si>
  <si>
    <t>28</t>
  </si>
  <si>
    <t>УТ</t>
  </si>
  <si>
    <t>УТ - Управление транспорта Администрации города Вологды;</t>
  </si>
  <si>
    <t>ДЦ</t>
  </si>
  <si>
    <t>Комплекс процессных мероприятий «Обеспечение выполнения функций Управления транспорта Администрации города Вологды»</t>
  </si>
  <si>
    <t>ДЦ - Департамент цифровизации Администрации города Вологды;</t>
  </si>
  <si>
    <t>ЖУ - Жилищное управление Администрации города Вологды.</t>
  </si>
  <si>
    <t>Приложение № 3</t>
  </si>
  <si>
    <t>от 15.06.2026 № 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</si>
</sst>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4" fontId="2" fillId="0" borderId="0" xfId="0" applyNumberFormat="1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164" fontId="2" fillId="2" borderId="0" xfId="0" applyNumberFormat="1" applyFont="1" applyFill="1"/>
    <xf numFmtId="0" fontId="4" fillId="2" borderId="0" xfId="0" applyFont="1" applyFill="1" applyAlignment="1">
      <alignment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49" fontId="1" fillId="2" borderId="0" xfId="0" applyNumberFormat="1" applyFont="1" applyFill="1"/>
    <xf numFmtId="49" fontId="2" fillId="2" borderId="0" xfId="0" applyNumberFormat="1" applyFont="1" applyFill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1FF"/>
      <color rgb="FFCCFFCC"/>
      <color rgb="FFCCFF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40"/>
  <sheetViews>
    <sheetView tabSelected="1" view="pageBreakPreview" zoomScale="80" zoomScaleSheetLayoutView="80" workbookViewId="0">
      <selection activeCell="B168" sqref="B168:B179"/>
    </sheetView>
  </sheetViews>
  <sheetFormatPr defaultColWidth="9.1796875" defaultRowHeight="14.5" x14ac:dyDescent="0.35"/>
  <cols>
    <col min="1" max="1" width="7.1796875" style="12" customWidth="1"/>
    <col min="2" max="2" width="33" style="5" customWidth="1"/>
    <col min="3" max="3" width="24.7265625" style="5" customWidth="1"/>
    <col min="4" max="4" width="11.1796875" style="5" customWidth="1"/>
    <col min="5" max="5" width="18.54296875" style="5" customWidth="1"/>
    <col min="6" max="6" width="16.81640625" style="5" customWidth="1"/>
    <col min="7" max="7" width="17.26953125" style="5" customWidth="1"/>
    <col min="8" max="8" width="16.1796875" style="5" customWidth="1"/>
    <col min="9" max="9" width="16.54296875" style="5" customWidth="1"/>
    <col min="10" max="10" width="14.7265625" style="5" customWidth="1"/>
    <col min="11" max="11" width="15" style="5" customWidth="1"/>
    <col min="12" max="12" width="20.54296875" style="1" customWidth="1"/>
    <col min="13" max="16" width="10.81640625" style="1" bestFit="1" customWidth="1"/>
    <col min="17" max="17" width="13.7265625" style="1" bestFit="1" customWidth="1"/>
    <col min="18" max="18" width="12.7265625" style="1" customWidth="1"/>
    <col min="19" max="16384" width="9.1796875" style="1"/>
  </cols>
  <sheetData>
    <row r="1" spans="1:17" ht="15.5" x14ac:dyDescent="0.35">
      <c r="I1" s="21" t="s">
        <v>93</v>
      </c>
      <c r="J1" s="21"/>
      <c r="K1" s="21"/>
    </row>
    <row r="2" spans="1:17" ht="33.75" customHeight="1" x14ac:dyDescent="0.35">
      <c r="I2" s="21" t="s">
        <v>79</v>
      </c>
      <c r="J2" s="21"/>
      <c r="K2" s="21"/>
    </row>
    <row r="3" spans="1:17" ht="15.5" x14ac:dyDescent="0.35">
      <c r="I3" s="21" t="s">
        <v>94</v>
      </c>
      <c r="J3" s="21"/>
      <c r="K3" s="21"/>
    </row>
    <row r="4" spans="1:17" ht="15.5" x14ac:dyDescent="0.35">
      <c r="I4" s="6"/>
      <c r="J4" s="6"/>
      <c r="K4" s="6"/>
    </row>
    <row r="5" spans="1:17" ht="57" customHeight="1" x14ac:dyDescent="0.35">
      <c r="E5" s="7"/>
      <c r="G5" s="8"/>
      <c r="H5" s="8"/>
      <c r="I5" s="24" t="s">
        <v>76</v>
      </c>
      <c r="J5" s="24"/>
      <c r="K5" s="24"/>
    </row>
    <row r="6" spans="1:17" ht="30.75" customHeight="1" x14ac:dyDescent="0.35">
      <c r="B6" s="23" t="s">
        <v>39</v>
      </c>
      <c r="C6" s="23"/>
      <c r="D6" s="23"/>
      <c r="E6" s="23"/>
      <c r="F6" s="23"/>
      <c r="G6" s="23"/>
      <c r="H6" s="23"/>
      <c r="I6" s="23"/>
      <c r="J6" s="23"/>
      <c r="K6" s="23"/>
    </row>
    <row r="7" spans="1:17" ht="17.25" customHeight="1" x14ac:dyDescent="0.35">
      <c r="A7" s="26" t="s">
        <v>6</v>
      </c>
      <c r="B7" s="22" t="s">
        <v>40</v>
      </c>
      <c r="C7" s="22" t="s">
        <v>37</v>
      </c>
      <c r="D7" s="22" t="s">
        <v>77</v>
      </c>
      <c r="E7" s="22" t="s">
        <v>0</v>
      </c>
      <c r="F7" s="22"/>
      <c r="G7" s="22"/>
      <c r="H7" s="22"/>
      <c r="I7" s="22"/>
      <c r="J7" s="22"/>
      <c r="K7" s="22"/>
    </row>
    <row r="8" spans="1:17" ht="6" customHeight="1" x14ac:dyDescent="0.35">
      <c r="A8" s="15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7" ht="15" customHeight="1" x14ac:dyDescent="0.35">
      <c r="A9" s="15"/>
      <c r="B9" s="22"/>
      <c r="C9" s="22"/>
      <c r="D9" s="22"/>
      <c r="E9" s="22" t="s">
        <v>7</v>
      </c>
      <c r="F9" s="22" t="s">
        <v>8</v>
      </c>
      <c r="G9" s="22" t="s">
        <v>9</v>
      </c>
      <c r="H9" s="22" t="s">
        <v>10</v>
      </c>
      <c r="I9" s="22" t="s">
        <v>11</v>
      </c>
      <c r="J9" s="22" t="s">
        <v>12</v>
      </c>
      <c r="K9" s="22" t="s">
        <v>1</v>
      </c>
    </row>
    <row r="10" spans="1:17" ht="63" customHeight="1" x14ac:dyDescent="0.35">
      <c r="A10" s="16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7" ht="15.5" x14ac:dyDescent="0.35">
      <c r="A11" s="14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</row>
    <row r="12" spans="1:17" ht="23.25" customHeight="1" x14ac:dyDescent="0.35">
      <c r="A12" s="27"/>
      <c r="B12" s="18" t="s">
        <v>78</v>
      </c>
      <c r="C12" s="22" t="s">
        <v>70</v>
      </c>
      <c r="D12" s="13" t="s">
        <v>1</v>
      </c>
      <c r="E12" s="4">
        <f>E13+E14+E15</f>
        <v>6314707.2000000002</v>
      </c>
      <c r="F12" s="4">
        <f t="shared" ref="F12:K12" si="0">F13+F14+F15</f>
        <v>6158929</v>
      </c>
      <c r="G12" s="4">
        <f t="shared" si="0"/>
        <v>3988414</v>
      </c>
      <c r="H12" s="4">
        <f>H13+H14+H15</f>
        <v>2348594.7999999998</v>
      </c>
      <c r="I12" s="4">
        <f t="shared" si="0"/>
        <v>1451172.9999999998</v>
      </c>
      <c r="J12" s="4">
        <f t="shared" si="0"/>
        <v>1451172.9999999998</v>
      </c>
      <c r="K12" s="4">
        <f t="shared" si="0"/>
        <v>21712991</v>
      </c>
      <c r="L12" s="3"/>
      <c r="M12" s="3"/>
      <c r="N12" s="3"/>
      <c r="O12" s="3"/>
      <c r="P12" s="3"/>
      <c r="Q12" s="3"/>
    </row>
    <row r="13" spans="1:17" ht="15.5" x14ac:dyDescent="0.35">
      <c r="A13" s="27"/>
      <c r="B13" s="19"/>
      <c r="C13" s="22"/>
      <c r="D13" s="13" t="s">
        <v>2</v>
      </c>
      <c r="E13" s="4">
        <f>E49+E65+E77+E89+E97+E101+E109+E113+E125+E129+E133+E137+E149+E173+E181+E185+E189+E205+E209+E213+E217+E221</f>
        <v>4139902.9000000004</v>
      </c>
      <c r="F13" s="4">
        <f>F49+F65+F77+F89+F97+F101+F109+F113+F125+F129+F133+F137+F149+F173+F181+F185+F189+F205+F209+F213+F217+F221</f>
        <v>4121218.8</v>
      </c>
      <c r="G13" s="4">
        <f t="shared" ref="G13:J13" si="1">G49+G65+G77+G89+G97+G101+G109+G113+G125+G129+G133+G137+G149+G173+G181+G185+G189+G205+G209+G213+G217+G221</f>
        <v>1876713.1</v>
      </c>
      <c r="H13" s="4">
        <f t="shared" si="1"/>
        <v>730586.3</v>
      </c>
      <c r="I13" s="4">
        <f t="shared" si="1"/>
        <v>108980.2</v>
      </c>
      <c r="J13" s="4">
        <f t="shared" si="1"/>
        <v>108980.2</v>
      </c>
      <c r="K13" s="4">
        <f t="shared" ref="K13" si="2">K49+K65+K77+K89+K97+K101+K109+K113+K125+K129+K133+K137+K149+K173+K181+K185+K189+K205+K209+K213+K217+K221</f>
        <v>11086381.5</v>
      </c>
    </row>
    <row r="14" spans="1:17" ht="15.5" x14ac:dyDescent="0.35">
      <c r="A14" s="27"/>
      <c r="B14" s="19"/>
      <c r="C14" s="22"/>
      <c r="D14" s="13" t="s">
        <v>3</v>
      </c>
      <c r="E14" s="4">
        <f t="shared" ref="E14:F15" si="3">E50+E66+E78+E90+E98+E102+E110+E114+E126+E130+E134+E138+E150+E174+E182+E186+E190+E206+E210+E214+E218+E222</f>
        <v>2174804.2999999998</v>
      </c>
      <c r="F14" s="4">
        <f t="shared" si="3"/>
        <v>2037710.1999999997</v>
      </c>
      <c r="G14" s="4">
        <f t="shared" ref="G14:J14" si="4">G50+G66+G78+G90+G98+G102+G110+G114+G126+G130+G134+G138+G150+G174+G182+G186+G190+G206+G210+G214+G218+G222</f>
        <v>2111700.9</v>
      </c>
      <c r="H14" s="4">
        <f t="shared" si="4"/>
        <v>1618008.5</v>
      </c>
      <c r="I14" s="4">
        <f t="shared" si="4"/>
        <v>1342192.7999999998</v>
      </c>
      <c r="J14" s="4">
        <f t="shared" si="4"/>
        <v>1342192.7999999998</v>
      </c>
      <c r="K14" s="4">
        <f>K50+K66+K78+K90+K98+K102+K110+K114+K126+K130+K134+K138+K150+K174+K182+K186+K190+K206+K210+K214+K218+K222</f>
        <v>10626609.5</v>
      </c>
    </row>
    <row r="15" spans="1:17" ht="15.5" x14ac:dyDescent="0.35">
      <c r="A15" s="27"/>
      <c r="B15" s="19"/>
      <c r="C15" s="22"/>
      <c r="D15" s="13" t="s">
        <v>4</v>
      </c>
      <c r="E15" s="4">
        <f t="shared" si="3"/>
        <v>0</v>
      </c>
      <c r="F15" s="4">
        <f t="shared" si="3"/>
        <v>0</v>
      </c>
      <c r="G15" s="4">
        <f t="shared" ref="G15:J15" si="5">G51+G67+G79+G91+G99+G103+G111+G115+G127+G131+G135+G139+G151+G175+G183+G187+G191+G207+G211+G215+G219+G223</f>
        <v>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ref="K15:K27" si="6">SUM(E15:J15)</f>
        <v>0</v>
      </c>
    </row>
    <row r="16" spans="1:17" ht="21.75" customHeight="1" x14ac:dyDescent="0.35">
      <c r="A16" s="27"/>
      <c r="B16" s="19"/>
      <c r="C16" s="22" t="s">
        <v>87</v>
      </c>
      <c r="D16" s="13" t="s">
        <v>1</v>
      </c>
      <c r="E16" s="4">
        <f>E17+E18+E19</f>
        <v>847165.9</v>
      </c>
      <c r="F16" s="4">
        <f t="shared" ref="F16:J16" si="7">F17+F18+F19</f>
        <v>322981.5</v>
      </c>
      <c r="G16" s="4">
        <f t="shared" si="7"/>
        <v>29754</v>
      </c>
      <c r="H16" s="4">
        <f t="shared" si="7"/>
        <v>29754</v>
      </c>
      <c r="I16" s="4">
        <f t="shared" si="7"/>
        <v>29934.9</v>
      </c>
      <c r="J16" s="4">
        <f t="shared" si="7"/>
        <v>29934.9</v>
      </c>
      <c r="K16" s="4">
        <f t="shared" si="6"/>
        <v>1289525.1999999997</v>
      </c>
    </row>
    <row r="17" spans="1:21" ht="15.5" x14ac:dyDescent="0.35">
      <c r="A17" s="27"/>
      <c r="B17" s="19"/>
      <c r="C17" s="22"/>
      <c r="D17" s="13" t="s">
        <v>2</v>
      </c>
      <c r="E17" s="4">
        <f>E53+E69+E141</f>
        <v>726733.5</v>
      </c>
      <c r="F17" s="4">
        <f>F53+F69+F141+F229</f>
        <v>204198.5</v>
      </c>
      <c r="G17" s="4">
        <f t="shared" ref="G17:J17" si="8">G53+G69+G141+G229</f>
        <v>13.5</v>
      </c>
      <c r="H17" s="4">
        <f t="shared" si="8"/>
        <v>13.5</v>
      </c>
      <c r="I17" s="4">
        <f t="shared" si="8"/>
        <v>13.5</v>
      </c>
      <c r="J17" s="4">
        <f t="shared" si="8"/>
        <v>13.5</v>
      </c>
      <c r="K17" s="4">
        <f t="shared" si="6"/>
        <v>930986</v>
      </c>
    </row>
    <row r="18" spans="1:21" ht="15.5" x14ac:dyDescent="0.35">
      <c r="A18" s="27"/>
      <c r="B18" s="19"/>
      <c r="C18" s="22"/>
      <c r="D18" s="13" t="s">
        <v>3</v>
      </c>
      <c r="E18" s="4">
        <f t="shared" ref="E18:E19" si="9">E54+E70+E142</f>
        <v>120432.4</v>
      </c>
      <c r="F18" s="4">
        <f>F54+F70+F142+F230</f>
        <v>118783</v>
      </c>
      <c r="G18" s="4">
        <f t="shared" ref="F18:J19" si="10">G54+G70+G142+G230</f>
        <v>29740.5</v>
      </c>
      <c r="H18" s="4">
        <f t="shared" si="10"/>
        <v>29740.5</v>
      </c>
      <c r="I18" s="4">
        <f t="shared" si="10"/>
        <v>29921.4</v>
      </c>
      <c r="J18" s="4">
        <f t="shared" si="10"/>
        <v>29921.4</v>
      </c>
      <c r="K18" s="4">
        <f t="shared" si="6"/>
        <v>358539.20000000007</v>
      </c>
    </row>
    <row r="19" spans="1:21" ht="15.5" x14ac:dyDescent="0.35">
      <c r="A19" s="27"/>
      <c r="B19" s="19"/>
      <c r="C19" s="22"/>
      <c r="D19" s="13" t="s">
        <v>4</v>
      </c>
      <c r="E19" s="4">
        <f t="shared" si="9"/>
        <v>0</v>
      </c>
      <c r="F19" s="4">
        <f t="shared" si="10"/>
        <v>0</v>
      </c>
      <c r="G19" s="4">
        <f t="shared" si="10"/>
        <v>0</v>
      </c>
      <c r="H19" s="4">
        <f t="shared" si="10"/>
        <v>0</v>
      </c>
      <c r="I19" s="4">
        <f t="shared" si="10"/>
        <v>0</v>
      </c>
      <c r="J19" s="4">
        <f t="shared" si="10"/>
        <v>0</v>
      </c>
      <c r="K19" s="4">
        <f t="shared" si="6"/>
        <v>0</v>
      </c>
    </row>
    <row r="20" spans="1:21" ht="17.25" customHeight="1" x14ac:dyDescent="0.35">
      <c r="A20" s="27"/>
      <c r="B20" s="19"/>
      <c r="C20" s="22" t="s">
        <v>89</v>
      </c>
      <c r="D20" s="13" t="s">
        <v>1</v>
      </c>
      <c r="E20" s="4">
        <f>E21+E22+E23</f>
        <v>0</v>
      </c>
      <c r="F20" s="4">
        <f t="shared" ref="F20:J20" si="11">F21+F22+F23</f>
        <v>24122.899999999998</v>
      </c>
      <c r="G20" s="4">
        <f t="shared" si="11"/>
        <v>75977.400000000009</v>
      </c>
      <c r="H20" s="4">
        <f t="shared" si="11"/>
        <v>76788.2</v>
      </c>
      <c r="I20" s="4">
        <f t="shared" si="11"/>
        <v>0</v>
      </c>
      <c r="J20" s="4">
        <f t="shared" si="11"/>
        <v>0</v>
      </c>
      <c r="K20" s="4">
        <f t="shared" ref="K20:K23" si="12">SUM(E20:J20)</f>
        <v>176888.5</v>
      </c>
    </row>
    <row r="21" spans="1:21" ht="15.5" x14ac:dyDescent="0.35">
      <c r="A21" s="27"/>
      <c r="B21" s="19"/>
      <c r="C21" s="22"/>
      <c r="D21" s="13" t="s">
        <v>2</v>
      </c>
      <c r="E21" s="4">
        <f>E57</f>
        <v>0</v>
      </c>
      <c r="F21" s="4">
        <f t="shared" ref="F21:J21" si="13">F57</f>
        <v>23881.599999999999</v>
      </c>
      <c r="G21" s="4">
        <f t="shared" si="13"/>
        <v>75217.600000000006</v>
      </c>
      <c r="H21" s="4">
        <f t="shared" si="13"/>
        <v>76020.3</v>
      </c>
      <c r="I21" s="4">
        <f t="shared" si="13"/>
        <v>0</v>
      </c>
      <c r="J21" s="4">
        <f t="shared" si="13"/>
        <v>0</v>
      </c>
      <c r="K21" s="4">
        <f t="shared" si="12"/>
        <v>175119.5</v>
      </c>
    </row>
    <row r="22" spans="1:21" ht="15.5" x14ac:dyDescent="0.35">
      <c r="A22" s="27"/>
      <c r="B22" s="19"/>
      <c r="C22" s="22"/>
      <c r="D22" s="13" t="s">
        <v>3</v>
      </c>
      <c r="E22" s="4">
        <f t="shared" ref="E22:J23" si="14">E58</f>
        <v>0</v>
      </c>
      <c r="F22" s="4">
        <f t="shared" si="14"/>
        <v>241.3</v>
      </c>
      <c r="G22" s="4">
        <f t="shared" si="14"/>
        <v>759.8</v>
      </c>
      <c r="H22" s="4">
        <f t="shared" si="14"/>
        <v>767.9</v>
      </c>
      <c r="I22" s="4">
        <f t="shared" si="14"/>
        <v>0</v>
      </c>
      <c r="J22" s="4">
        <f t="shared" si="14"/>
        <v>0</v>
      </c>
      <c r="K22" s="4">
        <f t="shared" si="12"/>
        <v>1769</v>
      </c>
    </row>
    <row r="23" spans="1:21" ht="15.5" x14ac:dyDescent="0.35">
      <c r="A23" s="27"/>
      <c r="B23" s="19"/>
      <c r="C23" s="22"/>
      <c r="D23" s="13" t="s">
        <v>4</v>
      </c>
      <c r="E23" s="4">
        <f t="shared" si="14"/>
        <v>0</v>
      </c>
      <c r="F23" s="4">
        <f t="shared" si="14"/>
        <v>0</v>
      </c>
      <c r="G23" s="4">
        <f t="shared" si="14"/>
        <v>0</v>
      </c>
      <c r="H23" s="4">
        <f t="shared" si="14"/>
        <v>0</v>
      </c>
      <c r="I23" s="4">
        <f t="shared" si="14"/>
        <v>0</v>
      </c>
      <c r="J23" s="4">
        <f t="shared" si="14"/>
        <v>0</v>
      </c>
      <c r="K23" s="4">
        <f t="shared" si="12"/>
        <v>0</v>
      </c>
    </row>
    <row r="24" spans="1:21" ht="21.75" customHeight="1" x14ac:dyDescent="0.35">
      <c r="A24" s="27"/>
      <c r="B24" s="19"/>
      <c r="C24" s="22" t="s">
        <v>71</v>
      </c>
      <c r="D24" s="13" t="s">
        <v>1</v>
      </c>
      <c r="E24" s="4">
        <f>E25+E26+E27</f>
        <v>975012.79999999993</v>
      </c>
      <c r="F24" s="4">
        <f t="shared" ref="F24:J24" si="15">F25+F26+F27</f>
        <v>1592254.6</v>
      </c>
      <c r="G24" s="4">
        <f t="shared" si="15"/>
        <v>860814</v>
      </c>
      <c r="H24" s="4">
        <f t="shared" si="15"/>
        <v>572651.70000000007</v>
      </c>
      <c r="I24" s="4">
        <f t="shared" si="15"/>
        <v>72588.400000000009</v>
      </c>
      <c r="J24" s="4">
        <f t="shared" si="15"/>
        <v>72588.400000000009</v>
      </c>
      <c r="K24" s="4">
        <f t="shared" si="6"/>
        <v>4145909.9</v>
      </c>
      <c r="L24" s="2"/>
      <c r="Q24" s="2"/>
      <c r="R24" s="2"/>
      <c r="S24" s="2"/>
      <c r="T24" s="2"/>
      <c r="U24" s="2"/>
    </row>
    <row r="25" spans="1:21" ht="15.5" x14ac:dyDescent="0.35">
      <c r="A25" s="27"/>
      <c r="B25" s="19"/>
      <c r="C25" s="22"/>
      <c r="D25" s="13" t="s">
        <v>2</v>
      </c>
      <c r="E25" s="4">
        <f>E45+E81+E85+E105+E161+E169+E193+E201+E225</f>
        <v>703953.79999999993</v>
      </c>
      <c r="F25" s="4">
        <f>F45+F81+F85+F105+F161+F169+F193+F201+F225</f>
        <v>1123085.5</v>
      </c>
      <c r="G25" s="4">
        <f t="shared" ref="G25:J25" si="16">G45+G81+G85+G105+G161+G169+G193+G201+G225</f>
        <v>639352.9</v>
      </c>
      <c r="H25" s="4">
        <f t="shared" si="16"/>
        <v>483860.60000000003</v>
      </c>
      <c r="I25" s="4">
        <f t="shared" si="16"/>
        <v>2736.6</v>
      </c>
      <c r="J25" s="4">
        <f t="shared" si="16"/>
        <v>2736.6</v>
      </c>
      <c r="K25" s="4">
        <f t="shared" si="6"/>
        <v>2955726</v>
      </c>
      <c r="Q25" s="2"/>
      <c r="R25" s="2"/>
      <c r="S25" s="2"/>
      <c r="T25" s="2"/>
      <c r="U25" s="2"/>
    </row>
    <row r="26" spans="1:21" ht="15.5" x14ac:dyDescent="0.35">
      <c r="A26" s="27"/>
      <c r="B26" s="19"/>
      <c r="C26" s="22"/>
      <c r="D26" s="13" t="s">
        <v>3</v>
      </c>
      <c r="E26" s="4">
        <f>E46+E82+E86+E106+E162+E170+E194+E202+E226</f>
        <v>271059</v>
      </c>
      <c r="F26" s="4">
        <f>F46+F82+F86+F106+F162+F170+F194+F202+F226</f>
        <v>469169.1</v>
      </c>
      <c r="G26" s="4">
        <f t="shared" ref="G26:J26" si="17">G46+G82+G86+G106+G162+G170+G194+G202+G226</f>
        <v>221461.1</v>
      </c>
      <c r="H26" s="4">
        <f t="shared" si="17"/>
        <v>88791.1</v>
      </c>
      <c r="I26" s="4">
        <f t="shared" si="17"/>
        <v>69851.8</v>
      </c>
      <c r="J26" s="4">
        <f t="shared" si="17"/>
        <v>69851.8</v>
      </c>
      <c r="K26" s="4">
        <f t="shared" si="6"/>
        <v>1190183.9000000001</v>
      </c>
      <c r="Q26" s="2"/>
      <c r="R26" s="2"/>
      <c r="S26" s="2"/>
      <c r="T26" s="2"/>
      <c r="U26" s="2"/>
    </row>
    <row r="27" spans="1:21" ht="15.5" x14ac:dyDescent="0.35">
      <c r="A27" s="27"/>
      <c r="B27" s="19"/>
      <c r="C27" s="22"/>
      <c r="D27" s="13" t="s">
        <v>4</v>
      </c>
      <c r="E27" s="4">
        <f t="shared" ref="E27:J27" si="18">E47+E83+E87+E107+E163+E171+E195+E203+E231</f>
        <v>0</v>
      </c>
      <c r="F27" s="4">
        <f t="shared" si="18"/>
        <v>0</v>
      </c>
      <c r="G27" s="4">
        <f t="shared" si="18"/>
        <v>0</v>
      </c>
      <c r="H27" s="4">
        <f t="shared" si="18"/>
        <v>0</v>
      </c>
      <c r="I27" s="4">
        <f t="shared" si="18"/>
        <v>0</v>
      </c>
      <c r="J27" s="4">
        <f t="shared" si="18"/>
        <v>0</v>
      </c>
      <c r="K27" s="4">
        <f t="shared" si="6"/>
        <v>0</v>
      </c>
    </row>
    <row r="28" spans="1:21" ht="18.75" customHeight="1" x14ac:dyDescent="0.35">
      <c r="A28" s="27"/>
      <c r="B28" s="19"/>
      <c r="C28" s="22" t="s">
        <v>69</v>
      </c>
      <c r="D28" s="13" t="s">
        <v>1</v>
      </c>
      <c r="E28" s="4">
        <f>E29+E30+E31</f>
        <v>5603.5</v>
      </c>
      <c r="F28" s="4">
        <f t="shared" ref="F28:J28" si="19">F29+F30+F31</f>
        <v>5262.9</v>
      </c>
      <c r="G28" s="4">
        <f t="shared" si="19"/>
        <v>0</v>
      </c>
      <c r="H28" s="4">
        <f t="shared" si="19"/>
        <v>0</v>
      </c>
      <c r="I28" s="4">
        <f t="shared" si="19"/>
        <v>0</v>
      </c>
      <c r="J28" s="4">
        <f t="shared" si="19"/>
        <v>0</v>
      </c>
      <c r="K28" s="4">
        <f t="shared" ref="K28:K31" si="20">SUM(E28:J28)</f>
        <v>10866.4</v>
      </c>
    </row>
    <row r="29" spans="1:21" ht="15.5" x14ac:dyDescent="0.35">
      <c r="A29" s="27"/>
      <c r="B29" s="19"/>
      <c r="C29" s="22"/>
      <c r="D29" s="13" t="s">
        <v>2</v>
      </c>
      <c r="E29" s="4">
        <f>E117</f>
        <v>0</v>
      </c>
      <c r="F29" s="4">
        <f t="shared" ref="F29:J29" si="21">F117</f>
        <v>0</v>
      </c>
      <c r="G29" s="4">
        <f t="shared" si="21"/>
        <v>0</v>
      </c>
      <c r="H29" s="4">
        <f t="shared" si="21"/>
        <v>0</v>
      </c>
      <c r="I29" s="4">
        <f t="shared" si="21"/>
        <v>0</v>
      </c>
      <c r="J29" s="4">
        <f t="shared" si="21"/>
        <v>0</v>
      </c>
      <c r="K29" s="4">
        <f t="shared" si="20"/>
        <v>0</v>
      </c>
    </row>
    <row r="30" spans="1:21" ht="15.5" x14ac:dyDescent="0.35">
      <c r="A30" s="27"/>
      <c r="B30" s="19"/>
      <c r="C30" s="22"/>
      <c r="D30" s="13" t="s">
        <v>3</v>
      </c>
      <c r="E30" s="4">
        <f>E118</f>
        <v>5603.5</v>
      </c>
      <c r="F30" s="4">
        <f t="shared" ref="F30:J30" si="22">F118</f>
        <v>5262.9</v>
      </c>
      <c r="G30" s="4">
        <f t="shared" si="22"/>
        <v>0</v>
      </c>
      <c r="H30" s="4">
        <f t="shared" si="22"/>
        <v>0</v>
      </c>
      <c r="I30" s="4">
        <f t="shared" si="22"/>
        <v>0</v>
      </c>
      <c r="J30" s="4">
        <f t="shared" si="22"/>
        <v>0</v>
      </c>
      <c r="K30" s="4">
        <f t="shared" si="20"/>
        <v>10866.4</v>
      </c>
    </row>
    <row r="31" spans="1:21" ht="15.5" x14ac:dyDescent="0.35">
      <c r="A31" s="27"/>
      <c r="B31" s="19"/>
      <c r="C31" s="22"/>
      <c r="D31" s="13" t="s">
        <v>4</v>
      </c>
      <c r="E31" s="4">
        <f>E119</f>
        <v>0</v>
      </c>
      <c r="F31" s="4">
        <f t="shared" ref="F31:J31" si="23">F119</f>
        <v>0</v>
      </c>
      <c r="G31" s="4">
        <f t="shared" si="23"/>
        <v>0</v>
      </c>
      <c r="H31" s="4">
        <f t="shared" si="23"/>
        <v>0</v>
      </c>
      <c r="I31" s="4">
        <f t="shared" si="23"/>
        <v>0</v>
      </c>
      <c r="J31" s="4">
        <f t="shared" si="23"/>
        <v>0</v>
      </c>
      <c r="K31" s="4">
        <f t="shared" si="20"/>
        <v>0</v>
      </c>
    </row>
    <row r="32" spans="1:21" ht="18.75" customHeight="1" x14ac:dyDescent="0.35">
      <c r="A32" s="27"/>
      <c r="B32" s="19"/>
      <c r="C32" s="22" t="s">
        <v>47</v>
      </c>
      <c r="D32" s="13" t="s">
        <v>1</v>
      </c>
      <c r="E32" s="4">
        <f>E33+E34+E35</f>
        <v>7056.6</v>
      </c>
      <c r="F32" s="4">
        <f t="shared" ref="F32:J32" si="24">F33+F34+F35</f>
        <v>11077.7</v>
      </c>
      <c r="G32" s="4">
        <f t="shared" si="24"/>
        <v>11077.7</v>
      </c>
      <c r="H32" s="4">
        <f t="shared" si="24"/>
        <v>11077.7</v>
      </c>
      <c r="I32" s="4">
        <f t="shared" si="24"/>
        <v>11077.7</v>
      </c>
      <c r="J32" s="4">
        <f t="shared" si="24"/>
        <v>11077.7</v>
      </c>
      <c r="K32" s="4">
        <f t="shared" ref="K32:K63" si="25">SUM(E32:J32)</f>
        <v>62445.100000000006</v>
      </c>
    </row>
    <row r="33" spans="1:27" ht="15.5" x14ac:dyDescent="0.35">
      <c r="A33" s="27"/>
      <c r="B33" s="19"/>
      <c r="C33" s="22"/>
      <c r="D33" s="13" t="s">
        <v>2</v>
      </c>
      <c r="E33" s="4">
        <f>E153</f>
        <v>0</v>
      </c>
      <c r="F33" s="4">
        <f t="shared" ref="F33:J33" si="26">F153</f>
        <v>0</v>
      </c>
      <c r="G33" s="4">
        <f t="shared" si="26"/>
        <v>0</v>
      </c>
      <c r="H33" s="4">
        <f t="shared" si="26"/>
        <v>0</v>
      </c>
      <c r="I33" s="4">
        <f t="shared" si="26"/>
        <v>0</v>
      </c>
      <c r="J33" s="4">
        <f t="shared" si="26"/>
        <v>0</v>
      </c>
      <c r="K33" s="4">
        <f t="shared" si="25"/>
        <v>0</v>
      </c>
    </row>
    <row r="34" spans="1:27" ht="15.5" x14ac:dyDescent="0.35">
      <c r="A34" s="27"/>
      <c r="B34" s="19"/>
      <c r="C34" s="22"/>
      <c r="D34" s="13" t="s">
        <v>3</v>
      </c>
      <c r="E34" s="4">
        <f t="shared" ref="E34:J35" si="27">E154</f>
        <v>7056.6</v>
      </c>
      <c r="F34" s="4">
        <f t="shared" si="27"/>
        <v>11077.7</v>
      </c>
      <c r="G34" s="4">
        <f t="shared" si="27"/>
        <v>11077.7</v>
      </c>
      <c r="H34" s="4">
        <f t="shared" si="27"/>
        <v>11077.7</v>
      </c>
      <c r="I34" s="4">
        <f t="shared" si="27"/>
        <v>11077.7</v>
      </c>
      <c r="J34" s="4">
        <f t="shared" si="27"/>
        <v>11077.7</v>
      </c>
      <c r="K34" s="4">
        <f t="shared" si="25"/>
        <v>62445.100000000006</v>
      </c>
    </row>
    <row r="35" spans="1:27" ht="15.5" x14ac:dyDescent="0.35">
      <c r="A35" s="27"/>
      <c r="B35" s="19"/>
      <c r="C35" s="22"/>
      <c r="D35" s="13" t="s">
        <v>4</v>
      </c>
      <c r="E35" s="4">
        <f t="shared" si="27"/>
        <v>0</v>
      </c>
      <c r="F35" s="4">
        <f t="shared" si="27"/>
        <v>0</v>
      </c>
      <c r="G35" s="4">
        <f t="shared" si="27"/>
        <v>0</v>
      </c>
      <c r="H35" s="4">
        <f t="shared" si="27"/>
        <v>0</v>
      </c>
      <c r="I35" s="4">
        <f t="shared" si="27"/>
        <v>0</v>
      </c>
      <c r="J35" s="4">
        <f t="shared" si="27"/>
        <v>0</v>
      </c>
      <c r="K35" s="4">
        <f t="shared" si="25"/>
        <v>0</v>
      </c>
    </row>
    <row r="36" spans="1:27" ht="21.75" customHeight="1" x14ac:dyDescent="0.35">
      <c r="A36" s="27"/>
      <c r="B36" s="19"/>
      <c r="C36" s="22" t="s">
        <v>48</v>
      </c>
      <c r="D36" s="13" t="s">
        <v>1</v>
      </c>
      <c r="E36" s="4">
        <f>E37+E38+E39</f>
        <v>26092.799999999999</v>
      </c>
      <c r="F36" s="4">
        <f t="shared" ref="F36" si="28">F37+F38+F39</f>
        <v>27065.1</v>
      </c>
      <c r="G36" s="4">
        <f t="shared" ref="G36" si="29">G37+G38+G39</f>
        <v>27065.1</v>
      </c>
      <c r="H36" s="4">
        <f t="shared" ref="H36" si="30">H37+H38+H39</f>
        <v>27065.1</v>
      </c>
      <c r="I36" s="4">
        <f t="shared" ref="I36" si="31">I37+I38+I39</f>
        <v>27065.1</v>
      </c>
      <c r="J36" s="4">
        <f t="shared" ref="J36" si="32">J37+J38+J39</f>
        <v>27065.1</v>
      </c>
      <c r="K36" s="4">
        <f t="shared" si="25"/>
        <v>161418.30000000002</v>
      </c>
    </row>
    <row r="37" spans="1:27" ht="15.5" x14ac:dyDescent="0.35">
      <c r="A37" s="27"/>
      <c r="B37" s="19"/>
      <c r="C37" s="22"/>
      <c r="D37" s="13" t="s">
        <v>2</v>
      </c>
      <c r="E37" s="4">
        <f>E157</f>
        <v>0</v>
      </c>
      <c r="F37" s="4">
        <f t="shared" ref="F37:J37" si="33">F157</f>
        <v>0</v>
      </c>
      <c r="G37" s="4">
        <f t="shared" si="33"/>
        <v>0</v>
      </c>
      <c r="H37" s="4">
        <f t="shared" si="33"/>
        <v>0</v>
      </c>
      <c r="I37" s="4">
        <f t="shared" si="33"/>
        <v>0</v>
      </c>
      <c r="J37" s="4">
        <f t="shared" si="33"/>
        <v>0</v>
      </c>
      <c r="K37" s="4">
        <f t="shared" si="25"/>
        <v>0</v>
      </c>
    </row>
    <row r="38" spans="1:27" ht="15.5" x14ac:dyDescent="0.35">
      <c r="A38" s="27"/>
      <c r="B38" s="19"/>
      <c r="C38" s="22"/>
      <c r="D38" s="13" t="s">
        <v>3</v>
      </c>
      <c r="E38" s="4">
        <f t="shared" ref="E38:J39" si="34">E158</f>
        <v>26092.799999999999</v>
      </c>
      <c r="F38" s="4">
        <f t="shared" si="34"/>
        <v>27065.1</v>
      </c>
      <c r="G38" s="4">
        <f t="shared" si="34"/>
        <v>27065.1</v>
      </c>
      <c r="H38" s="4">
        <f t="shared" si="34"/>
        <v>27065.1</v>
      </c>
      <c r="I38" s="4">
        <f t="shared" si="34"/>
        <v>27065.1</v>
      </c>
      <c r="J38" s="4">
        <f t="shared" si="34"/>
        <v>27065.1</v>
      </c>
      <c r="K38" s="4">
        <f t="shared" si="25"/>
        <v>161418.30000000002</v>
      </c>
    </row>
    <row r="39" spans="1:27" ht="15.5" x14ac:dyDescent="0.35">
      <c r="A39" s="27"/>
      <c r="B39" s="19"/>
      <c r="C39" s="22"/>
      <c r="D39" s="13" t="s">
        <v>4</v>
      </c>
      <c r="E39" s="4">
        <f t="shared" si="34"/>
        <v>0</v>
      </c>
      <c r="F39" s="4">
        <f t="shared" si="34"/>
        <v>0</v>
      </c>
      <c r="G39" s="4">
        <f t="shared" si="34"/>
        <v>0</v>
      </c>
      <c r="H39" s="4">
        <f t="shared" si="34"/>
        <v>0</v>
      </c>
      <c r="I39" s="4">
        <f t="shared" si="34"/>
        <v>0</v>
      </c>
      <c r="J39" s="4">
        <f t="shared" si="34"/>
        <v>0</v>
      </c>
      <c r="K39" s="4">
        <f t="shared" si="25"/>
        <v>0</v>
      </c>
    </row>
    <row r="40" spans="1:27" ht="15.5" x14ac:dyDescent="0.35">
      <c r="A40" s="27"/>
      <c r="B40" s="19"/>
      <c r="C40" s="18" t="s">
        <v>5</v>
      </c>
      <c r="D40" s="13" t="s">
        <v>1</v>
      </c>
      <c r="E40" s="4">
        <f>E12+E16+E20+E24+E28+E32+E36</f>
        <v>8175638.7999999998</v>
      </c>
      <c r="F40" s="4">
        <v>8141693.5999999996</v>
      </c>
      <c r="G40" s="4">
        <f t="shared" ref="G40:J40" si="35">G12+G16+G20+G24+G28+G32+G36</f>
        <v>4993102.2</v>
      </c>
      <c r="H40" s="4">
        <f t="shared" si="35"/>
        <v>3065931.5000000005</v>
      </c>
      <c r="I40" s="4">
        <f t="shared" si="35"/>
        <v>1591839.0999999996</v>
      </c>
      <c r="J40" s="4">
        <f t="shared" si="35"/>
        <v>1591839.0999999996</v>
      </c>
      <c r="K40" s="4">
        <f t="shared" si="25"/>
        <v>27560044.299999997</v>
      </c>
      <c r="S40" s="2"/>
      <c r="T40" s="2"/>
      <c r="U40" s="2"/>
      <c r="V40" s="2"/>
      <c r="W40" s="2"/>
      <c r="X40" s="2"/>
      <c r="Y40" s="2"/>
      <c r="Z40" s="2"/>
      <c r="AA40" s="2"/>
    </row>
    <row r="41" spans="1:27" ht="15.5" x14ac:dyDescent="0.35">
      <c r="A41" s="27"/>
      <c r="B41" s="19"/>
      <c r="C41" s="19"/>
      <c r="D41" s="13" t="s">
        <v>2</v>
      </c>
      <c r="E41" s="4">
        <v>5570590.0999999996</v>
      </c>
      <c r="F41" s="4">
        <f>F13+F17+F21+F25+F29+F33+F37</f>
        <v>5472384.3999999994</v>
      </c>
      <c r="G41" s="4">
        <f t="shared" ref="E41:J43" si="36">G13+G17+G21+G25+G29+G33+G37</f>
        <v>2591297.1</v>
      </c>
      <c r="H41" s="4">
        <f t="shared" si="36"/>
        <v>1290480.7000000002</v>
      </c>
      <c r="I41" s="4">
        <f t="shared" si="36"/>
        <v>111730.3</v>
      </c>
      <c r="J41" s="4">
        <f t="shared" si="36"/>
        <v>111730.3</v>
      </c>
      <c r="K41" s="4">
        <f t="shared" si="25"/>
        <v>15148212.900000002</v>
      </c>
    </row>
    <row r="42" spans="1:27" ht="15.5" x14ac:dyDescent="0.35">
      <c r="A42" s="27"/>
      <c r="B42" s="19"/>
      <c r="C42" s="19"/>
      <c r="D42" s="13" t="s">
        <v>3</v>
      </c>
      <c r="E42" s="4">
        <f t="shared" si="36"/>
        <v>2605048.5999999996</v>
      </c>
      <c r="F42" s="4">
        <f>F14+F18+F22+F26+F30+F34+F38</f>
        <v>2669309.2999999998</v>
      </c>
      <c r="G42" s="4">
        <f t="shared" si="36"/>
        <v>2401805.1</v>
      </c>
      <c r="H42" s="4">
        <f t="shared" si="36"/>
        <v>1775450.8</v>
      </c>
      <c r="I42" s="4">
        <f t="shared" si="36"/>
        <v>1480108.7999999998</v>
      </c>
      <c r="J42" s="4">
        <f t="shared" si="36"/>
        <v>1480108.7999999998</v>
      </c>
      <c r="K42" s="4">
        <f t="shared" si="25"/>
        <v>12411831.400000002</v>
      </c>
    </row>
    <row r="43" spans="1:27" ht="15.5" x14ac:dyDescent="0.35">
      <c r="A43" s="27"/>
      <c r="B43" s="20"/>
      <c r="C43" s="20"/>
      <c r="D43" s="13" t="s">
        <v>4</v>
      </c>
      <c r="E43" s="4">
        <f t="shared" si="36"/>
        <v>0</v>
      </c>
      <c r="F43" s="4">
        <f t="shared" si="36"/>
        <v>0</v>
      </c>
      <c r="G43" s="4">
        <f t="shared" si="36"/>
        <v>0</v>
      </c>
      <c r="H43" s="4">
        <f t="shared" si="36"/>
        <v>0</v>
      </c>
      <c r="I43" s="4">
        <f t="shared" si="36"/>
        <v>0</v>
      </c>
      <c r="J43" s="4">
        <f t="shared" si="36"/>
        <v>0</v>
      </c>
      <c r="K43" s="4">
        <f t="shared" si="25"/>
        <v>0</v>
      </c>
    </row>
    <row r="44" spans="1:27" s="5" customFormat="1" ht="24" customHeight="1" x14ac:dyDescent="0.35">
      <c r="A44" s="25" t="s">
        <v>34</v>
      </c>
      <c r="B44" s="17" t="s">
        <v>80</v>
      </c>
      <c r="C44" s="22" t="s">
        <v>71</v>
      </c>
      <c r="D44" s="13" t="s">
        <v>1</v>
      </c>
      <c r="E44" s="4">
        <f>E45+E46+E47</f>
        <v>53151</v>
      </c>
      <c r="F44" s="4">
        <f t="shared" ref="F44:J44" si="37">F45+F46+F47</f>
        <v>0</v>
      </c>
      <c r="G44" s="4">
        <f t="shared" si="37"/>
        <v>218317.19999999998</v>
      </c>
      <c r="H44" s="4">
        <f t="shared" si="37"/>
        <v>321324.5</v>
      </c>
      <c r="I44" s="4">
        <f t="shared" si="37"/>
        <v>0</v>
      </c>
      <c r="J44" s="4">
        <f t="shared" si="37"/>
        <v>0</v>
      </c>
      <c r="K44" s="4">
        <f t="shared" si="25"/>
        <v>592792.69999999995</v>
      </c>
    </row>
    <row r="45" spans="1:27" s="5" customFormat="1" ht="15.75" customHeight="1" x14ac:dyDescent="0.35">
      <c r="A45" s="25"/>
      <c r="B45" s="17"/>
      <c r="C45" s="22"/>
      <c r="D45" s="13" t="s">
        <v>2</v>
      </c>
      <c r="E45" s="4">
        <v>51073.7</v>
      </c>
      <c r="F45" s="4">
        <v>0</v>
      </c>
      <c r="G45" s="4">
        <v>208492.9</v>
      </c>
      <c r="H45" s="4">
        <v>306864.90000000002</v>
      </c>
      <c r="I45" s="4">
        <v>0</v>
      </c>
      <c r="J45" s="4">
        <v>0</v>
      </c>
      <c r="K45" s="4">
        <f t="shared" si="25"/>
        <v>566431.5</v>
      </c>
    </row>
    <row r="46" spans="1:27" s="5" customFormat="1" ht="15.75" customHeight="1" x14ac:dyDescent="0.35">
      <c r="A46" s="25"/>
      <c r="B46" s="17"/>
      <c r="C46" s="22"/>
      <c r="D46" s="13" t="s">
        <v>3</v>
      </c>
      <c r="E46" s="4">
        <v>2077.3000000000002</v>
      </c>
      <c r="F46" s="4">
        <v>0</v>
      </c>
      <c r="G46" s="4">
        <v>9824.2999999999993</v>
      </c>
      <c r="H46" s="4">
        <v>14459.6</v>
      </c>
      <c r="I46" s="4">
        <v>0</v>
      </c>
      <c r="J46" s="4">
        <v>0</v>
      </c>
      <c r="K46" s="4">
        <f t="shared" si="25"/>
        <v>26361.199999999997</v>
      </c>
    </row>
    <row r="47" spans="1:27" s="5" customFormat="1" ht="15.75" customHeight="1" x14ac:dyDescent="0.35">
      <c r="A47" s="25"/>
      <c r="B47" s="17"/>
      <c r="C47" s="22"/>
      <c r="D47" s="13" t="s"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f t="shared" si="25"/>
        <v>0</v>
      </c>
    </row>
    <row r="48" spans="1:27" s="5" customFormat="1" ht="15.75" customHeight="1" x14ac:dyDescent="0.35">
      <c r="A48" s="25" t="s">
        <v>13</v>
      </c>
      <c r="B48" s="17" t="s">
        <v>82</v>
      </c>
      <c r="C48" s="18" t="s">
        <v>70</v>
      </c>
      <c r="D48" s="13" t="s">
        <v>1</v>
      </c>
      <c r="E48" s="4">
        <f>E49+E50+E51</f>
        <v>1002028.7</v>
      </c>
      <c r="F48" s="4">
        <f t="shared" ref="F48:J48" si="38">F49+F50+F51</f>
        <v>1902862.7</v>
      </c>
      <c r="G48" s="4">
        <f>G49+G50+G51</f>
        <v>1022895.9</v>
      </c>
      <c r="H48" s="4">
        <f t="shared" si="38"/>
        <v>0</v>
      </c>
      <c r="I48" s="4">
        <f t="shared" si="38"/>
        <v>0</v>
      </c>
      <c r="J48" s="4">
        <f t="shared" si="38"/>
        <v>0</v>
      </c>
      <c r="K48" s="4">
        <f t="shared" si="25"/>
        <v>3927787.3</v>
      </c>
    </row>
    <row r="49" spans="1:11" s="5" customFormat="1" ht="15.75" customHeight="1" x14ac:dyDescent="0.35">
      <c r="A49" s="25"/>
      <c r="B49" s="17"/>
      <c r="C49" s="19"/>
      <c r="D49" s="13" t="s">
        <v>2</v>
      </c>
      <c r="E49" s="4">
        <v>991973.6</v>
      </c>
      <c r="F49" s="4">
        <v>1877477.8</v>
      </c>
      <c r="G49" s="4">
        <v>1012666.8</v>
      </c>
      <c r="H49" s="4">
        <v>0</v>
      </c>
      <c r="I49" s="4">
        <v>0</v>
      </c>
      <c r="J49" s="4">
        <v>0</v>
      </c>
      <c r="K49" s="4">
        <f t="shared" si="25"/>
        <v>3882118.2</v>
      </c>
    </row>
    <row r="50" spans="1:11" s="5" customFormat="1" ht="15.75" customHeight="1" x14ac:dyDescent="0.35">
      <c r="A50" s="25"/>
      <c r="B50" s="17"/>
      <c r="C50" s="19"/>
      <c r="D50" s="13" t="s">
        <v>3</v>
      </c>
      <c r="E50" s="4">
        <v>10055.1</v>
      </c>
      <c r="F50" s="4">
        <v>25384.9</v>
      </c>
      <c r="G50" s="4">
        <v>10229.1</v>
      </c>
      <c r="H50" s="4">
        <v>0</v>
      </c>
      <c r="I50" s="4">
        <v>0</v>
      </c>
      <c r="J50" s="4">
        <v>0</v>
      </c>
      <c r="K50" s="4">
        <f t="shared" si="25"/>
        <v>45669.1</v>
      </c>
    </row>
    <row r="51" spans="1:11" s="5" customFormat="1" ht="15.75" customHeight="1" x14ac:dyDescent="0.35">
      <c r="A51" s="25"/>
      <c r="B51" s="17"/>
      <c r="C51" s="20"/>
      <c r="D51" s="13" t="s">
        <v>4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f t="shared" si="25"/>
        <v>0</v>
      </c>
    </row>
    <row r="52" spans="1:11" s="5" customFormat="1" ht="15.75" customHeight="1" x14ac:dyDescent="0.35">
      <c r="A52" s="26" t="s">
        <v>15</v>
      </c>
      <c r="B52" s="31" t="s">
        <v>81</v>
      </c>
      <c r="C52" s="22" t="s">
        <v>87</v>
      </c>
      <c r="D52" s="13" t="s">
        <v>1</v>
      </c>
      <c r="E52" s="4">
        <f>E53+E54+E55</f>
        <v>23568.7</v>
      </c>
      <c r="F52" s="4">
        <f t="shared" ref="F52:J52" si="39">F53+F54+F55</f>
        <v>0</v>
      </c>
      <c r="G52" s="4">
        <f t="shared" si="39"/>
        <v>0</v>
      </c>
      <c r="H52" s="4">
        <f t="shared" si="39"/>
        <v>0</v>
      </c>
      <c r="I52" s="4">
        <f t="shared" si="39"/>
        <v>0</v>
      </c>
      <c r="J52" s="4">
        <f t="shared" si="39"/>
        <v>0</v>
      </c>
      <c r="K52" s="4">
        <f t="shared" ref="K52:K59" si="40">SUM(E52:J52)</f>
        <v>23568.7</v>
      </c>
    </row>
    <row r="53" spans="1:11" s="5" customFormat="1" ht="15.75" customHeight="1" x14ac:dyDescent="0.35">
      <c r="A53" s="15"/>
      <c r="B53" s="32"/>
      <c r="C53" s="22"/>
      <c r="D53" s="13" t="s">
        <v>2</v>
      </c>
      <c r="E53" s="4">
        <v>23333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f t="shared" si="40"/>
        <v>23333</v>
      </c>
    </row>
    <row r="54" spans="1:11" s="5" customFormat="1" ht="15.75" customHeight="1" x14ac:dyDescent="0.35">
      <c r="A54" s="15"/>
      <c r="B54" s="32"/>
      <c r="C54" s="22"/>
      <c r="D54" s="13" t="s">
        <v>3</v>
      </c>
      <c r="E54" s="4">
        <v>235.7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f t="shared" si="40"/>
        <v>235.7</v>
      </c>
    </row>
    <row r="55" spans="1:11" s="5" customFormat="1" ht="15.75" customHeight="1" x14ac:dyDescent="0.35">
      <c r="A55" s="15"/>
      <c r="B55" s="32"/>
      <c r="C55" s="22"/>
      <c r="D55" s="13" t="s"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f t="shared" si="40"/>
        <v>0</v>
      </c>
    </row>
    <row r="56" spans="1:11" s="5" customFormat="1" ht="15.75" customHeight="1" x14ac:dyDescent="0.35">
      <c r="A56" s="15"/>
      <c r="B56" s="38"/>
      <c r="C56" s="22" t="s">
        <v>89</v>
      </c>
      <c r="D56" s="13" t="s">
        <v>1</v>
      </c>
      <c r="E56" s="4">
        <f>E57+E58+E59</f>
        <v>0</v>
      </c>
      <c r="F56" s="4">
        <f t="shared" ref="F56:J56" si="41">F57+F58+F59</f>
        <v>24122.899999999998</v>
      </c>
      <c r="G56" s="4">
        <f t="shared" si="41"/>
        <v>75977.400000000009</v>
      </c>
      <c r="H56" s="4">
        <f t="shared" si="41"/>
        <v>76788.2</v>
      </c>
      <c r="I56" s="4">
        <f t="shared" si="41"/>
        <v>0</v>
      </c>
      <c r="J56" s="4">
        <f t="shared" si="41"/>
        <v>0</v>
      </c>
      <c r="K56" s="4">
        <f t="shared" si="40"/>
        <v>176888.5</v>
      </c>
    </row>
    <row r="57" spans="1:11" s="5" customFormat="1" ht="15.75" customHeight="1" x14ac:dyDescent="0.35">
      <c r="A57" s="15"/>
      <c r="B57" s="38"/>
      <c r="C57" s="22"/>
      <c r="D57" s="13" t="s">
        <v>2</v>
      </c>
      <c r="E57" s="4">
        <v>0</v>
      </c>
      <c r="F57" s="4">
        <v>23881.599999999999</v>
      </c>
      <c r="G57" s="4">
        <v>75217.600000000006</v>
      </c>
      <c r="H57" s="4">
        <v>76020.3</v>
      </c>
      <c r="I57" s="4">
        <v>0</v>
      </c>
      <c r="J57" s="4">
        <v>0</v>
      </c>
      <c r="K57" s="4">
        <f t="shared" si="40"/>
        <v>175119.5</v>
      </c>
    </row>
    <row r="58" spans="1:11" s="5" customFormat="1" ht="15.75" customHeight="1" x14ac:dyDescent="0.35">
      <c r="A58" s="15"/>
      <c r="B58" s="38"/>
      <c r="C58" s="22"/>
      <c r="D58" s="13" t="s">
        <v>3</v>
      </c>
      <c r="E58" s="4">
        <v>0</v>
      </c>
      <c r="F58" s="4">
        <v>241.3</v>
      </c>
      <c r="G58" s="4">
        <v>759.8</v>
      </c>
      <c r="H58" s="4">
        <v>767.9</v>
      </c>
      <c r="I58" s="4">
        <v>0</v>
      </c>
      <c r="J58" s="4">
        <v>0</v>
      </c>
      <c r="K58" s="4">
        <f t="shared" si="40"/>
        <v>1769</v>
      </c>
    </row>
    <row r="59" spans="1:11" s="5" customFormat="1" ht="15.75" customHeight="1" x14ac:dyDescent="0.35">
      <c r="A59" s="15"/>
      <c r="B59" s="38"/>
      <c r="C59" s="22"/>
      <c r="D59" s="13" t="s">
        <v>4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f t="shared" si="40"/>
        <v>0</v>
      </c>
    </row>
    <row r="60" spans="1:11" s="5" customFormat="1" ht="15.75" customHeight="1" x14ac:dyDescent="0.35">
      <c r="A60" s="15"/>
      <c r="B60" s="38"/>
      <c r="C60" s="22" t="s">
        <v>5</v>
      </c>
      <c r="D60" s="13" t="s">
        <v>1</v>
      </c>
      <c r="E60" s="4">
        <f>E52+E56</f>
        <v>23568.7</v>
      </c>
      <c r="F60" s="4">
        <f>F52+F56</f>
        <v>24122.899999999998</v>
      </c>
      <c r="G60" s="4">
        <f t="shared" ref="G60:J60" si="42">G52+G56</f>
        <v>75977.400000000009</v>
      </c>
      <c r="H60" s="4">
        <f t="shared" si="42"/>
        <v>76788.2</v>
      </c>
      <c r="I60" s="4">
        <f t="shared" si="42"/>
        <v>0</v>
      </c>
      <c r="J60" s="4">
        <f t="shared" si="42"/>
        <v>0</v>
      </c>
      <c r="K60" s="4">
        <f>SUM(E60:J60)</f>
        <v>200457.2</v>
      </c>
    </row>
    <row r="61" spans="1:11" s="5" customFormat="1" ht="15.75" customHeight="1" x14ac:dyDescent="0.35">
      <c r="A61" s="15"/>
      <c r="B61" s="38"/>
      <c r="C61" s="22"/>
      <c r="D61" s="13" t="s">
        <v>2</v>
      </c>
      <c r="E61" s="4">
        <f t="shared" ref="E61:J63" si="43">E53+E57</f>
        <v>23333</v>
      </c>
      <c r="F61" s="4">
        <f t="shared" si="43"/>
        <v>23881.599999999999</v>
      </c>
      <c r="G61" s="4">
        <f t="shared" si="43"/>
        <v>75217.600000000006</v>
      </c>
      <c r="H61" s="4">
        <f t="shared" si="43"/>
        <v>76020.3</v>
      </c>
      <c r="I61" s="4">
        <f t="shared" si="43"/>
        <v>0</v>
      </c>
      <c r="J61" s="4">
        <f t="shared" si="43"/>
        <v>0</v>
      </c>
      <c r="K61" s="4">
        <f t="shared" si="25"/>
        <v>198452.5</v>
      </c>
    </row>
    <row r="62" spans="1:11" s="5" customFormat="1" ht="15.75" customHeight="1" x14ac:dyDescent="0.35">
      <c r="A62" s="15"/>
      <c r="B62" s="38"/>
      <c r="C62" s="22"/>
      <c r="D62" s="13" t="s">
        <v>3</v>
      </c>
      <c r="E62" s="4">
        <f t="shared" si="43"/>
        <v>235.7</v>
      </c>
      <c r="F62" s="4">
        <f t="shared" si="43"/>
        <v>241.3</v>
      </c>
      <c r="G62" s="4">
        <f t="shared" si="43"/>
        <v>759.8</v>
      </c>
      <c r="H62" s="4">
        <f t="shared" si="43"/>
        <v>767.9</v>
      </c>
      <c r="I62" s="4">
        <f t="shared" si="43"/>
        <v>0</v>
      </c>
      <c r="J62" s="4">
        <f t="shared" si="43"/>
        <v>0</v>
      </c>
      <c r="K62" s="4">
        <f t="shared" si="25"/>
        <v>2004.6999999999998</v>
      </c>
    </row>
    <row r="63" spans="1:11" s="5" customFormat="1" ht="15.75" customHeight="1" x14ac:dyDescent="0.35">
      <c r="A63" s="16"/>
      <c r="B63" s="39"/>
      <c r="C63" s="22"/>
      <c r="D63" s="13" t="s">
        <v>4</v>
      </c>
      <c r="E63" s="4">
        <f t="shared" si="43"/>
        <v>0</v>
      </c>
      <c r="F63" s="4">
        <f t="shared" si="43"/>
        <v>0</v>
      </c>
      <c r="G63" s="4">
        <f t="shared" si="43"/>
        <v>0</v>
      </c>
      <c r="H63" s="4">
        <f t="shared" si="43"/>
        <v>0</v>
      </c>
      <c r="I63" s="4">
        <f t="shared" si="43"/>
        <v>0</v>
      </c>
      <c r="J63" s="4">
        <f t="shared" si="43"/>
        <v>0</v>
      </c>
      <c r="K63" s="4">
        <f t="shared" si="25"/>
        <v>0</v>
      </c>
    </row>
    <row r="64" spans="1:11" s="5" customFormat="1" ht="15.75" hidden="1" customHeight="1" x14ac:dyDescent="0.35">
      <c r="A64" s="26" t="s">
        <v>33</v>
      </c>
      <c r="B64" s="28" t="s">
        <v>64</v>
      </c>
      <c r="C64" s="18" t="s">
        <v>70</v>
      </c>
      <c r="D64" s="13" t="s">
        <v>1</v>
      </c>
      <c r="E64" s="4">
        <f>E65+E66+E67</f>
        <v>0</v>
      </c>
      <c r="F64" s="4">
        <f t="shared" ref="F64:J64" si="44">F65+F66+F67</f>
        <v>0</v>
      </c>
      <c r="G64" s="4">
        <f t="shared" si="44"/>
        <v>0</v>
      </c>
      <c r="H64" s="4">
        <f t="shared" si="44"/>
        <v>0</v>
      </c>
      <c r="I64" s="4">
        <f t="shared" si="44"/>
        <v>0</v>
      </c>
      <c r="J64" s="4">
        <f t="shared" si="44"/>
        <v>0</v>
      </c>
      <c r="K64" s="4">
        <f t="shared" ref="K64:K67" si="45">SUM(E64:J64)</f>
        <v>0</v>
      </c>
    </row>
    <row r="65" spans="1:11" s="5" customFormat="1" ht="15.75" hidden="1" customHeight="1" x14ac:dyDescent="0.35">
      <c r="A65" s="15"/>
      <c r="B65" s="29"/>
      <c r="C65" s="19"/>
      <c r="D65" s="13" t="s">
        <v>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f t="shared" si="45"/>
        <v>0</v>
      </c>
    </row>
    <row r="66" spans="1:11" s="5" customFormat="1" ht="15.75" hidden="1" customHeight="1" x14ac:dyDescent="0.35">
      <c r="A66" s="15"/>
      <c r="B66" s="29"/>
      <c r="C66" s="19"/>
      <c r="D66" s="13" t="s">
        <v>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f t="shared" si="45"/>
        <v>0</v>
      </c>
    </row>
    <row r="67" spans="1:11" s="5" customFormat="1" ht="21" hidden="1" customHeight="1" x14ac:dyDescent="0.35">
      <c r="A67" s="15"/>
      <c r="B67" s="29"/>
      <c r="C67" s="20"/>
      <c r="D67" s="13" t="s">
        <v>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f t="shared" si="45"/>
        <v>0</v>
      </c>
    </row>
    <row r="68" spans="1:11" s="5" customFormat="1" ht="15.5" x14ac:dyDescent="0.35">
      <c r="A68" s="15"/>
      <c r="B68" s="29"/>
      <c r="C68" s="22" t="s">
        <v>87</v>
      </c>
      <c r="D68" s="13" t="s">
        <v>1</v>
      </c>
      <c r="E68" s="4">
        <f>E69+E70+E71</f>
        <v>712085.5</v>
      </c>
      <c r="F68" s="4">
        <f t="shared" ref="F68:J68" si="46">F69+F70+F71</f>
        <v>210500</v>
      </c>
      <c r="G68" s="4">
        <f t="shared" si="46"/>
        <v>0</v>
      </c>
      <c r="H68" s="4">
        <f t="shared" si="46"/>
        <v>0</v>
      </c>
      <c r="I68" s="4">
        <f t="shared" si="46"/>
        <v>0</v>
      </c>
      <c r="J68" s="4">
        <f t="shared" si="46"/>
        <v>0</v>
      </c>
      <c r="K68" s="4">
        <f t="shared" ref="K68:K75" si="47">SUM(E68:J68)</f>
        <v>922585.5</v>
      </c>
    </row>
    <row r="69" spans="1:11" s="5" customFormat="1" ht="15.5" x14ac:dyDescent="0.35">
      <c r="A69" s="15"/>
      <c r="B69" s="29"/>
      <c r="C69" s="22"/>
      <c r="D69" s="13" t="s">
        <v>2</v>
      </c>
      <c r="E69" s="4">
        <v>703400.5</v>
      </c>
      <c r="F69" s="4">
        <v>204185</v>
      </c>
      <c r="G69" s="4">
        <v>0</v>
      </c>
      <c r="H69" s="4">
        <v>0</v>
      </c>
      <c r="I69" s="4">
        <v>0</v>
      </c>
      <c r="J69" s="4">
        <v>0</v>
      </c>
      <c r="K69" s="4">
        <f t="shared" si="47"/>
        <v>907585.5</v>
      </c>
    </row>
    <row r="70" spans="1:11" s="5" customFormat="1" ht="15.5" x14ac:dyDescent="0.35">
      <c r="A70" s="15"/>
      <c r="B70" s="29"/>
      <c r="C70" s="22"/>
      <c r="D70" s="13" t="s">
        <v>3</v>
      </c>
      <c r="E70" s="4">
        <v>8685</v>
      </c>
      <c r="F70" s="4">
        <v>6315</v>
      </c>
      <c r="G70" s="4">
        <v>0</v>
      </c>
      <c r="H70" s="4">
        <v>0</v>
      </c>
      <c r="I70" s="4">
        <v>0</v>
      </c>
      <c r="J70" s="4">
        <v>0</v>
      </c>
      <c r="K70" s="4">
        <f t="shared" si="47"/>
        <v>15000</v>
      </c>
    </row>
    <row r="71" spans="1:11" s="5" customFormat="1" ht="15.5" x14ac:dyDescent="0.35">
      <c r="A71" s="15"/>
      <c r="B71" s="29"/>
      <c r="C71" s="22"/>
      <c r="D71" s="13" t="s">
        <v>4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f t="shared" si="47"/>
        <v>0</v>
      </c>
    </row>
    <row r="72" spans="1:11" s="5" customFormat="1" ht="15.75" hidden="1" customHeight="1" x14ac:dyDescent="0.35">
      <c r="A72" s="15"/>
      <c r="B72" s="29"/>
      <c r="C72" s="18" t="s">
        <v>5</v>
      </c>
      <c r="D72" s="13" t="s">
        <v>1</v>
      </c>
      <c r="E72" s="4">
        <v>0</v>
      </c>
      <c r="F72" s="4">
        <v>0</v>
      </c>
      <c r="G72" s="4">
        <f t="shared" ref="G72:J72" si="48">G64+G68</f>
        <v>0</v>
      </c>
      <c r="H72" s="4">
        <f t="shared" si="48"/>
        <v>0</v>
      </c>
      <c r="I72" s="4">
        <f t="shared" si="48"/>
        <v>0</v>
      </c>
      <c r="J72" s="4">
        <f t="shared" si="48"/>
        <v>0</v>
      </c>
      <c r="K72" s="4">
        <f t="shared" si="47"/>
        <v>0</v>
      </c>
    </row>
    <row r="73" spans="1:11" s="5" customFormat="1" ht="15.75" hidden="1" customHeight="1" x14ac:dyDescent="0.35">
      <c r="A73" s="15"/>
      <c r="B73" s="29"/>
      <c r="C73" s="19"/>
      <c r="D73" s="13" t="s">
        <v>2</v>
      </c>
      <c r="E73" s="4">
        <v>0</v>
      </c>
      <c r="F73" s="4">
        <v>0</v>
      </c>
      <c r="G73" s="4">
        <f t="shared" ref="G73:J73" si="49">G65+G69</f>
        <v>0</v>
      </c>
      <c r="H73" s="4">
        <f t="shared" si="49"/>
        <v>0</v>
      </c>
      <c r="I73" s="4">
        <f t="shared" si="49"/>
        <v>0</v>
      </c>
      <c r="J73" s="4">
        <f t="shared" si="49"/>
        <v>0</v>
      </c>
      <c r="K73" s="4">
        <f t="shared" si="47"/>
        <v>0</v>
      </c>
    </row>
    <row r="74" spans="1:11" s="5" customFormat="1" ht="15.75" hidden="1" customHeight="1" x14ac:dyDescent="0.35">
      <c r="A74" s="15"/>
      <c r="B74" s="29"/>
      <c r="C74" s="19"/>
      <c r="D74" s="13" t="s">
        <v>3</v>
      </c>
      <c r="E74" s="4">
        <v>0</v>
      </c>
      <c r="F74" s="4">
        <v>0</v>
      </c>
      <c r="G74" s="4">
        <f t="shared" ref="G74:J74" si="50">G66+G70</f>
        <v>0</v>
      </c>
      <c r="H74" s="4">
        <f t="shared" si="50"/>
        <v>0</v>
      </c>
      <c r="I74" s="4">
        <f t="shared" si="50"/>
        <v>0</v>
      </c>
      <c r="J74" s="4">
        <f t="shared" si="50"/>
        <v>0</v>
      </c>
      <c r="K74" s="4">
        <f t="shared" si="47"/>
        <v>0</v>
      </c>
    </row>
    <row r="75" spans="1:11" s="5" customFormat="1" ht="15.75" hidden="1" customHeight="1" x14ac:dyDescent="0.35">
      <c r="A75" s="16"/>
      <c r="B75" s="30"/>
      <c r="C75" s="20"/>
      <c r="D75" s="13" t="s">
        <v>4</v>
      </c>
      <c r="E75" s="4">
        <v>0</v>
      </c>
      <c r="F75" s="4">
        <f t="shared" ref="F75:J75" si="51">F67+F71</f>
        <v>0</v>
      </c>
      <c r="G75" s="4">
        <f t="shared" si="51"/>
        <v>0</v>
      </c>
      <c r="H75" s="4">
        <f t="shared" si="51"/>
        <v>0</v>
      </c>
      <c r="I75" s="4">
        <f t="shared" si="51"/>
        <v>0</v>
      </c>
      <c r="J75" s="4">
        <f t="shared" si="51"/>
        <v>0</v>
      </c>
      <c r="K75" s="4">
        <f t="shared" si="47"/>
        <v>0</v>
      </c>
    </row>
    <row r="76" spans="1:11" s="5" customFormat="1" ht="22.5" customHeight="1" x14ac:dyDescent="0.35">
      <c r="A76" s="25" t="s">
        <v>32</v>
      </c>
      <c r="B76" s="17" t="s">
        <v>83</v>
      </c>
      <c r="C76" s="18" t="s">
        <v>70</v>
      </c>
      <c r="D76" s="13" t="s">
        <v>1</v>
      </c>
      <c r="E76" s="4">
        <f>E77+E78+E79</f>
        <v>1912517</v>
      </c>
      <c r="F76" s="4">
        <f t="shared" ref="F76:J76" si="52">F77+F78+F79</f>
        <v>2197508.6</v>
      </c>
      <c r="G76" s="4">
        <f t="shared" si="52"/>
        <v>856732.8</v>
      </c>
      <c r="H76" s="4">
        <f t="shared" si="52"/>
        <v>686106.29999999993</v>
      </c>
      <c r="I76" s="4">
        <f t="shared" si="52"/>
        <v>0</v>
      </c>
      <c r="J76" s="4">
        <f t="shared" si="52"/>
        <v>0</v>
      </c>
      <c r="K76" s="4">
        <f>SUM(E76:J76)</f>
        <v>5652864.7000000002</v>
      </c>
    </row>
    <row r="77" spans="1:11" s="5" customFormat="1" ht="22.5" customHeight="1" x14ac:dyDescent="0.35">
      <c r="A77" s="25"/>
      <c r="B77" s="17"/>
      <c r="C77" s="19"/>
      <c r="D77" s="13" t="s">
        <v>2</v>
      </c>
      <c r="E77" s="4">
        <v>1733902.6</v>
      </c>
      <c r="F77" s="4">
        <v>2001937.7</v>
      </c>
      <c r="G77" s="4">
        <v>756618</v>
      </c>
      <c r="H77" s="4">
        <v>617495.6</v>
      </c>
      <c r="I77" s="4">
        <v>0</v>
      </c>
      <c r="J77" s="4">
        <v>0</v>
      </c>
      <c r="K77" s="4">
        <f t="shared" ref="K77:K111" si="53">SUM(E77:J77)</f>
        <v>5109953.8999999994</v>
      </c>
    </row>
    <row r="78" spans="1:11" s="5" customFormat="1" ht="22.5" customHeight="1" x14ac:dyDescent="0.35">
      <c r="A78" s="25"/>
      <c r="B78" s="17"/>
      <c r="C78" s="19"/>
      <c r="D78" s="13" t="s">
        <v>3</v>
      </c>
      <c r="E78" s="4">
        <v>178614.39999999999</v>
      </c>
      <c r="F78" s="4">
        <v>195570.9</v>
      </c>
      <c r="G78" s="4">
        <v>100114.8</v>
      </c>
      <c r="H78" s="4">
        <v>68610.7</v>
      </c>
      <c r="I78" s="4">
        <v>0</v>
      </c>
      <c r="J78" s="4">
        <v>0</v>
      </c>
      <c r="K78" s="4">
        <f t="shared" si="53"/>
        <v>542910.79999999993</v>
      </c>
    </row>
    <row r="79" spans="1:11" s="5" customFormat="1" ht="22.5" customHeight="1" x14ac:dyDescent="0.35">
      <c r="A79" s="25"/>
      <c r="B79" s="17"/>
      <c r="C79" s="20"/>
      <c r="D79" s="13" t="s">
        <v>4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f t="shared" si="53"/>
        <v>0</v>
      </c>
    </row>
    <row r="80" spans="1:11" s="5" customFormat="1" ht="29.25" customHeight="1" x14ac:dyDescent="0.35">
      <c r="A80" s="25" t="s">
        <v>31</v>
      </c>
      <c r="B80" s="17" t="s">
        <v>66</v>
      </c>
      <c r="C80" s="22" t="s">
        <v>71</v>
      </c>
      <c r="D80" s="13" t="s">
        <v>1</v>
      </c>
      <c r="E80" s="4">
        <f>E81+E82+E83</f>
        <v>263029.90000000002</v>
      </c>
      <c r="F80" s="4">
        <f t="shared" ref="F80:J80" si="54">F81+F82+F83</f>
        <v>8305.6</v>
      </c>
      <c r="G80" s="4">
        <f t="shared" si="54"/>
        <v>0</v>
      </c>
      <c r="H80" s="4">
        <f>H81+H82+H83</f>
        <v>0</v>
      </c>
      <c r="I80" s="4">
        <f t="shared" si="54"/>
        <v>0</v>
      </c>
      <c r="J80" s="4">
        <f t="shared" si="54"/>
        <v>0</v>
      </c>
      <c r="K80" s="4">
        <f>SUM(E80:J80)</f>
        <v>271335.5</v>
      </c>
    </row>
    <row r="81" spans="1:11" s="5" customFormat="1" ht="29.25" customHeight="1" x14ac:dyDescent="0.35">
      <c r="A81" s="25"/>
      <c r="B81" s="17"/>
      <c r="C81" s="22"/>
      <c r="D81" s="13" t="s">
        <v>2</v>
      </c>
      <c r="E81" s="4">
        <v>248814.6</v>
      </c>
      <c r="F81" s="4">
        <v>8264.1</v>
      </c>
      <c r="G81" s="4">
        <v>0</v>
      </c>
      <c r="H81" s="4">
        <v>0</v>
      </c>
      <c r="I81" s="4">
        <v>0</v>
      </c>
      <c r="J81" s="4">
        <v>0</v>
      </c>
      <c r="K81" s="4">
        <f t="shared" ref="K81:K87" si="55">SUM(E81:J81)</f>
        <v>257078.7</v>
      </c>
    </row>
    <row r="82" spans="1:11" s="5" customFormat="1" ht="29.25" customHeight="1" x14ac:dyDescent="0.35">
      <c r="A82" s="25"/>
      <c r="B82" s="17"/>
      <c r="C82" s="22"/>
      <c r="D82" s="13" t="s">
        <v>3</v>
      </c>
      <c r="E82" s="4">
        <v>14215.3</v>
      </c>
      <c r="F82" s="4">
        <v>41.5</v>
      </c>
      <c r="G82" s="4">
        <v>0</v>
      </c>
      <c r="H82" s="4">
        <v>0</v>
      </c>
      <c r="I82" s="4">
        <v>0</v>
      </c>
      <c r="J82" s="4">
        <v>0</v>
      </c>
      <c r="K82" s="4">
        <f t="shared" si="55"/>
        <v>14256.8</v>
      </c>
    </row>
    <row r="83" spans="1:11" s="5" customFormat="1" ht="29.25" customHeight="1" x14ac:dyDescent="0.35">
      <c r="A83" s="25"/>
      <c r="B83" s="17"/>
      <c r="C83" s="22"/>
      <c r="D83" s="13" t="s">
        <v>4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f t="shared" si="55"/>
        <v>0</v>
      </c>
    </row>
    <row r="84" spans="1:11" s="5" customFormat="1" ht="19.5" customHeight="1" x14ac:dyDescent="0.35">
      <c r="A84" s="26" t="s">
        <v>16</v>
      </c>
      <c r="B84" s="28" t="s">
        <v>84</v>
      </c>
      <c r="C84" s="22" t="s">
        <v>71</v>
      </c>
      <c r="D84" s="13" t="s">
        <v>1</v>
      </c>
      <c r="E84" s="4">
        <f>E85+E86+E87</f>
        <v>450150.69999999995</v>
      </c>
      <c r="F84" s="4">
        <f t="shared" ref="F84:J84" si="56">F85+F86+F87</f>
        <v>1191391.3</v>
      </c>
      <c r="G84" s="4">
        <f t="shared" si="56"/>
        <v>441803.19999999995</v>
      </c>
      <c r="H84" s="4">
        <f t="shared" si="56"/>
        <v>180087.5</v>
      </c>
      <c r="I84" s="4">
        <f t="shared" si="56"/>
        <v>0</v>
      </c>
      <c r="J84" s="4">
        <f t="shared" si="56"/>
        <v>0</v>
      </c>
      <c r="K84" s="4">
        <f t="shared" si="55"/>
        <v>2263432.7000000002</v>
      </c>
    </row>
    <row r="85" spans="1:11" s="5" customFormat="1" ht="19.5" customHeight="1" x14ac:dyDescent="0.35">
      <c r="A85" s="15"/>
      <c r="B85" s="29"/>
      <c r="C85" s="22"/>
      <c r="D85" s="13" t="s">
        <v>2</v>
      </c>
      <c r="E85" s="4">
        <v>401441.6</v>
      </c>
      <c r="F85" s="4">
        <v>1112510.5</v>
      </c>
      <c r="G85" s="4">
        <v>428549.1</v>
      </c>
      <c r="H85" s="4">
        <v>174684.79999999999</v>
      </c>
      <c r="I85" s="4">
        <v>0</v>
      </c>
      <c r="J85" s="4">
        <v>0</v>
      </c>
      <c r="K85" s="4">
        <f t="shared" si="55"/>
        <v>2117186</v>
      </c>
    </row>
    <row r="86" spans="1:11" s="5" customFormat="1" ht="19.5" customHeight="1" x14ac:dyDescent="0.35">
      <c r="A86" s="15"/>
      <c r="B86" s="29"/>
      <c r="C86" s="22"/>
      <c r="D86" s="13" t="s">
        <v>3</v>
      </c>
      <c r="E86" s="4">
        <v>48709.1</v>
      </c>
      <c r="F86" s="4">
        <v>78880.800000000003</v>
      </c>
      <c r="G86" s="4">
        <v>13254.1</v>
      </c>
      <c r="H86" s="4">
        <v>5402.7</v>
      </c>
      <c r="I86" s="4">
        <v>0</v>
      </c>
      <c r="J86" s="4">
        <v>0</v>
      </c>
      <c r="K86" s="4">
        <f t="shared" si="55"/>
        <v>146246.70000000001</v>
      </c>
    </row>
    <row r="87" spans="1:11" s="5" customFormat="1" ht="19.5" customHeight="1" x14ac:dyDescent="0.35">
      <c r="A87" s="15"/>
      <c r="B87" s="29"/>
      <c r="C87" s="22"/>
      <c r="D87" s="13" t="s">
        <v>4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f t="shared" si="55"/>
        <v>0</v>
      </c>
    </row>
    <row r="88" spans="1:11" s="5" customFormat="1" ht="15.5" x14ac:dyDescent="0.35">
      <c r="A88" s="15"/>
      <c r="B88" s="29"/>
      <c r="C88" s="22" t="s">
        <v>70</v>
      </c>
      <c r="D88" s="13" t="s">
        <v>1</v>
      </c>
      <c r="E88" s="4">
        <f>E89+E90+E91</f>
        <v>0</v>
      </c>
      <c r="F88" s="4">
        <f t="shared" ref="F88:J88" si="57">F89+F90+F91</f>
        <v>0</v>
      </c>
      <c r="G88" s="4">
        <f t="shared" si="57"/>
        <v>0</v>
      </c>
      <c r="H88" s="4">
        <f t="shared" si="57"/>
        <v>0</v>
      </c>
      <c r="I88" s="4">
        <f t="shared" si="57"/>
        <v>0</v>
      </c>
      <c r="J88" s="4">
        <f t="shared" si="57"/>
        <v>0</v>
      </c>
      <c r="K88" s="4">
        <f t="shared" ref="K88:K91" si="58">SUM(E88:J88)</f>
        <v>0</v>
      </c>
    </row>
    <row r="89" spans="1:11" s="5" customFormat="1" ht="15.5" x14ac:dyDescent="0.35">
      <c r="A89" s="15"/>
      <c r="B89" s="29"/>
      <c r="C89" s="22"/>
      <c r="D89" s="13" t="s">
        <v>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f t="shared" si="58"/>
        <v>0</v>
      </c>
    </row>
    <row r="90" spans="1:11" s="5" customFormat="1" ht="15.5" x14ac:dyDescent="0.35">
      <c r="A90" s="15"/>
      <c r="B90" s="29"/>
      <c r="C90" s="22"/>
      <c r="D90" s="13" t="s">
        <v>3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f t="shared" si="58"/>
        <v>0</v>
      </c>
    </row>
    <row r="91" spans="1:11" s="5" customFormat="1" ht="15.5" x14ac:dyDescent="0.35">
      <c r="A91" s="15"/>
      <c r="B91" s="29"/>
      <c r="C91" s="22"/>
      <c r="D91" s="13" t="s">
        <v>4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f t="shared" si="58"/>
        <v>0</v>
      </c>
    </row>
    <row r="92" spans="1:11" s="5" customFormat="1" ht="15.5" x14ac:dyDescent="0.35">
      <c r="A92" s="15"/>
      <c r="B92" s="29"/>
      <c r="C92" s="22" t="s">
        <v>5</v>
      </c>
      <c r="D92" s="13" t="s">
        <v>1</v>
      </c>
      <c r="E92" s="4">
        <f>E84+E88</f>
        <v>450150.69999999995</v>
      </c>
      <c r="F92" s="4">
        <f t="shared" ref="F92:J92" si="59">F84+F88</f>
        <v>1191391.3</v>
      </c>
      <c r="G92" s="4">
        <f t="shared" si="59"/>
        <v>441803.19999999995</v>
      </c>
      <c r="H92" s="4">
        <f t="shared" si="59"/>
        <v>180087.5</v>
      </c>
      <c r="I92" s="4">
        <f t="shared" si="59"/>
        <v>0</v>
      </c>
      <c r="J92" s="4">
        <f t="shared" si="59"/>
        <v>0</v>
      </c>
      <c r="K92" s="4">
        <f t="shared" ref="K92:K95" si="60">SUM(E92:J92)</f>
        <v>2263432.7000000002</v>
      </c>
    </row>
    <row r="93" spans="1:11" s="5" customFormat="1" ht="15.5" x14ac:dyDescent="0.35">
      <c r="A93" s="15"/>
      <c r="B93" s="29"/>
      <c r="C93" s="22"/>
      <c r="D93" s="13" t="s">
        <v>2</v>
      </c>
      <c r="E93" s="4">
        <f>E85+E89</f>
        <v>401441.6</v>
      </c>
      <c r="F93" s="4">
        <f t="shared" ref="E93:J95" si="61">F85+F89</f>
        <v>1112510.5</v>
      </c>
      <c r="G93" s="4">
        <f t="shared" si="61"/>
        <v>428549.1</v>
      </c>
      <c r="H93" s="4">
        <f t="shared" si="61"/>
        <v>174684.79999999999</v>
      </c>
      <c r="I93" s="4">
        <f t="shared" si="61"/>
        <v>0</v>
      </c>
      <c r="J93" s="4">
        <f t="shared" si="61"/>
        <v>0</v>
      </c>
      <c r="K93" s="4">
        <f t="shared" si="60"/>
        <v>2117186</v>
      </c>
    </row>
    <row r="94" spans="1:11" s="5" customFormat="1" ht="15.5" x14ac:dyDescent="0.35">
      <c r="A94" s="15"/>
      <c r="B94" s="29"/>
      <c r="C94" s="22"/>
      <c r="D94" s="13" t="s">
        <v>3</v>
      </c>
      <c r="E94" s="4">
        <f t="shared" si="61"/>
        <v>48709.1</v>
      </c>
      <c r="F94" s="4">
        <f t="shared" si="61"/>
        <v>78880.800000000003</v>
      </c>
      <c r="G94" s="4">
        <f t="shared" si="61"/>
        <v>13254.1</v>
      </c>
      <c r="H94" s="4">
        <f t="shared" si="61"/>
        <v>5402.7</v>
      </c>
      <c r="I94" s="4">
        <f t="shared" si="61"/>
        <v>0</v>
      </c>
      <c r="J94" s="4">
        <f t="shared" si="61"/>
        <v>0</v>
      </c>
      <c r="K94" s="4">
        <f t="shared" si="60"/>
        <v>146246.70000000001</v>
      </c>
    </row>
    <row r="95" spans="1:11" s="5" customFormat="1" ht="15.5" x14ac:dyDescent="0.35">
      <c r="A95" s="16"/>
      <c r="B95" s="30"/>
      <c r="C95" s="22"/>
      <c r="D95" s="13" t="s">
        <v>4</v>
      </c>
      <c r="E95" s="4">
        <f t="shared" si="61"/>
        <v>0</v>
      </c>
      <c r="F95" s="4">
        <f t="shared" si="61"/>
        <v>0</v>
      </c>
      <c r="G95" s="4">
        <f t="shared" si="61"/>
        <v>0</v>
      </c>
      <c r="H95" s="4">
        <f t="shared" si="61"/>
        <v>0</v>
      </c>
      <c r="I95" s="4">
        <f t="shared" si="61"/>
        <v>0</v>
      </c>
      <c r="J95" s="4">
        <f t="shared" si="61"/>
        <v>0</v>
      </c>
      <c r="K95" s="4">
        <f t="shared" si="60"/>
        <v>0</v>
      </c>
    </row>
    <row r="96" spans="1:11" s="5" customFormat="1" ht="15.5" x14ac:dyDescent="0.35">
      <c r="A96" s="26" t="s">
        <v>14</v>
      </c>
      <c r="B96" s="28" t="s">
        <v>65</v>
      </c>
      <c r="C96" s="22" t="s">
        <v>70</v>
      </c>
      <c r="D96" s="13" t="s">
        <v>1</v>
      </c>
      <c r="E96" s="4">
        <f>E97+E98+E99</f>
        <v>1125834.4000000001</v>
      </c>
      <c r="F96" s="4">
        <f t="shared" ref="F96:J96" si="62">F97+F98+F99</f>
        <v>379251</v>
      </c>
      <c r="G96" s="4">
        <f t="shared" si="62"/>
        <v>0</v>
      </c>
      <c r="H96" s="4">
        <f t="shared" si="62"/>
        <v>0</v>
      </c>
      <c r="I96" s="4">
        <f t="shared" si="62"/>
        <v>0</v>
      </c>
      <c r="J96" s="4">
        <f t="shared" si="62"/>
        <v>0</v>
      </c>
      <c r="K96" s="4">
        <f t="shared" si="53"/>
        <v>1505085.4000000001</v>
      </c>
    </row>
    <row r="97" spans="1:11" s="5" customFormat="1" ht="15.5" x14ac:dyDescent="0.35">
      <c r="A97" s="15"/>
      <c r="B97" s="29"/>
      <c r="C97" s="22"/>
      <c r="D97" s="13" t="s">
        <v>2</v>
      </c>
      <c r="E97" s="4">
        <v>1013247.3</v>
      </c>
      <c r="F97" s="4">
        <v>135000</v>
      </c>
      <c r="G97" s="4">
        <v>0</v>
      </c>
      <c r="H97" s="4">
        <v>0</v>
      </c>
      <c r="I97" s="4">
        <v>0</v>
      </c>
      <c r="J97" s="4">
        <v>0</v>
      </c>
      <c r="K97" s="4">
        <f t="shared" si="53"/>
        <v>1148247.3</v>
      </c>
    </row>
    <row r="98" spans="1:11" s="5" customFormat="1" ht="15.5" x14ac:dyDescent="0.35">
      <c r="A98" s="15"/>
      <c r="B98" s="29"/>
      <c r="C98" s="22"/>
      <c r="D98" s="13" t="s">
        <v>3</v>
      </c>
      <c r="E98" s="4">
        <v>112587.1</v>
      </c>
      <c r="F98" s="4">
        <v>244251</v>
      </c>
      <c r="G98" s="4">
        <v>0</v>
      </c>
      <c r="H98" s="4">
        <v>0</v>
      </c>
      <c r="I98" s="4">
        <v>0</v>
      </c>
      <c r="J98" s="4">
        <v>0</v>
      </c>
      <c r="K98" s="4">
        <f t="shared" si="53"/>
        <v>356838.1</v>
      </c>
    </row>
    <row r="99" spans="1:11" s="5" customFormat="1" ht="15.5" x14ac:dyDescent="0.35">
      <c r="A99" s="16"/>
      <c r="B99" s="30"/>
      <c r="C99" s="22"/>
      <c r="D99" s="13" t="s">
        <v>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f t="shared" si="53"/>
        <v>0</v>
      </c>
    </row>
    <row r="100" spans="1:11" s="5" customFormat="1" ht="15.5" x14ac:dyDescent="0.35">
      <c r="A100" s="26" t="s">
        <v>17</v>
      </c>
      <c r="B100" s="28" t="s">
        <v>85</v>
      </c>
      <c r="C100" s="22" t="s">
        <v>70</v>
      </c>
      <c r="D100" s="13" t="s">
        <v>1</v>
      </c>
      <c r="E100" s="4">
        <f>E101+E102+E103</f>
        <v>0</v>
      </c>
      <c r="F100" s="4">
        <f t="shared" ref="F100:J100" si="63">F101+F102+F103</f>
        <v>0</v>
      </c>
      <c r="G100" s="4">
        <f t="shared" si="63"/>
        <v>0</v>
      </c>
      <c r="H100" s="4">
        <f t="shared" si="63"/>
        <v>6291.5999999999995</v>
      </c>
      <c r="I100" s="4">
        <f t="shared" si="63"/>
        <v>0</v>
      </c>
      <c r="J100" s="4">
        <f t="shared" si="63"/>
        <v>0</v>
      </c>
      <c r="K100" s="4">
        <f t="shared" ref="K100:K103" si="64">SUM(E100:J100)</f>
        <v>6291.5999999999995</v>
      </c>
    </row>
    <row r="101" spans="1:11" s="5" customFormat="1" ht="15.5" x14ac:dyDescent="0.35">
      <c r="A101" s="15"/>
      <c r="B101" s="29"/>
      <c r="C101" s="22"/>
      <c r="D101" s="13" t="s">
        <v>2</v>
      </c>
      <c r="E101" s="4">
        <v>0</v>
      </c>
      <c r="F101" s="4">
        <v>0</v>
      </c>
      <c r="G101" s="4">
        <v>0</v>
      </c>
      <c r="H101" s="4">
        <v>5662.4</v>
      </c>
      <c r="I101" s="4">
        <v>0</v>
      </c>
      <c r="J101" s="4">
        <v>0</v>
      </c>
      <c r="K101" s="4">
        <f t="shared" si="64"/>
        <v>5662.4</v>
      </c>
    </row>
    <row r="102" spans="1:11" s="5" customFormat="1" ht="15.5" x14ac:dyDescent="0.35">
      <c r="A102" s="15"/>
      <c r="B102" s="29"/>
      <c r="C102" s="22"/>
      <c r="D102" s="13" t="s">
        <v>3</v>
      </c>
      <c r="E102" s="4">
        <v>0</v>
      </c>
      <c r="F102" s="4">
        <v>0</v>
      </c>
      <c r="G102" s="4">
        <v>0</v>
      </c>
      <c r="H102" s="4">
        <v>629.20000000000005</v>
      </c>
      <c r="I102" s="4">
        <v>0</v>
      </c>
      <c r="J102" s="4">
        <v>0</v>
      </c>
      <c r="K102" s="4">
        <f t="shared" si="64"/>
        <v>629.20000000000005</v>
      </c>
    </row>
    <row r="103" spans="1:11" s="5" customFormat="1" ht="15.5" x14ac:dyDescent="0.35">
      <c r="A103" s="16"/>
      <c r="B103" s="30"/>
      <c r="C103" s="22"/>
      <c r="D103" s="13" t="s">
        <v>4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f t="shared" si="64"/>
        <v>0</v>
      </c>
    </row>
    <row r="104" spans="1:11" s="5" customFormat="1" ht="15.75" customHeight="1" x14ac:dyDescent="0.35">
      <c r="A104" s="26" t="s">
        <v>18</v>
      </c>
      <c r="B104" s="31" t="s">
        <v>60</v>
      </c>
      <c r="C104" s="18" t="s">
        <v>71</v>
      </c>
      <c r="D104" s="13" t="s">
        <v>1</v>
      </c>
      <c r="E104" s="4">
        <f>E105+E106+E107</f>
        <v>64263</v>
      </c>
      <c r="F104" s="4">
        <f t="shared" ref="F104:J104" si="65">F105+F106+F107</f>
        <v>55469.2</v>
      </c>
      <c r="G104" s="4">
        <f t="shared" si="65"/>
        <v>0</v>
      </c>
      <c r="H104" s="4">
        <f t="shared" si="65"/>
        <v>0</v>
      </c>
      <c r="I104" s="4">
        <f t="shared" si="65"/>
        <v>0</v>
      </c>
      <c r="J104" s="4">
        <f t="shared" si="65"/>
        <v>0</v>
      </c>
      <c r="K104" s="4">
        <f t="shared" si="53"/>
        <v>119732.2</v>
      </c>
    </row>
    <row r="105" spans="1:11" s="5" customFormat="1" ht="15.5" x14ac:dyDescent="0.35">
      <c r="A105" s="15"/>
      <c r="B105" s="32"/>
      <c r="C105" s="19"/>
      <c r="D105" s="13" t="s">
        <v>2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f t="shared" si="53"/>
        <v>0</v>
      </c>
    </row>
    <row r="106" spans="1:11" s="5" customFormat="1" ht="15.5" x14ac:dyDescent="0.35">
      <c r="A106" s="15"/>
      <c r="B106" s="32"/>
      <c r="C106" s="19"/>
      <c r="D106" s="13" t="s">
        <v>3</v>
      </c>
      <c r="E106" s="4">
        <v>64263</v>
      </c>
      <c r="F106" s="4">
        <v>55469.2</v>
      </c>
      <c r="G106" s="4">
        <v>0</v>
      </c>
      <c r="H106" s="4">
        <v>0</v>
      </c>
      <c r="I106" s="4">
        <v>0</v>
      </c>
      <c r="J106" s="4">
        <v>0</v>
      </c>
      <c r="K106" s="4">
        <f t="shared" si="53"/>
        <v>119732.2</v>
      </c>
    </row>
    <row r="107" spans="1:11" s="5" customFormat="1" ht="15.5" x14ac:dyDescent="0.35">
      <c r="A107" s="16"/>
      <c r="B107" s="33"/>
      <c r="C107" s="20"/>
      <c r="D107" s="13" t="s">
        <v>4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f t="shared" si="53"/>
        <v>0</v>
      </c>
    </row>
    <row r="108" spans="1:11" s="5" customFormat="1" ht="21" customHeight="1" x14ac:dyDescent="0.35">
      <c r="A108" s="26" t="s">
        <v>19</v>
      </c>
      <c r="B108" s="28" t="s">
        <v>61</v>
      </c>
      <c r="C108" s="22" t="s">
        <v>70</v>
      </c>
      <c r="D108" s="13" t="s">
        <v>1</v>
      </c>
      <c r="E108" s="4">
        <f t="shared" ref="E108:J108" si="66">E109+E110+E111</f>
        <v>356357.89999999997</v>
      </c>
      <c r="F108" s="4">
        <f t="shared" si="66"/>
        <v>0</v>
      </c>
      <c r="G108" s="4">
        <f t="shared" si="66"/>
        <v>0</v>
      </c>
      <c r="H108" s="4">
        <f t="shared" si="66"/>
        <v>0</v>
      </c>
      <c r="I108" s="4">
        <f t="shared" si="66"/>
        <v>0</v>
      </c>
      <c r="J108" s="4">
        <f t="shared" si="66"/>
        <v>0</v>
      </c>
      <c r="K108" s="4">
        <f t="shared" si="53"/>
        <v>356357.89999999997</v>
      </c>
    </row>
    <row r="109" spans="1:11" s="5" customFormat="1" ht="21" customHeight="1" x14ac:dyDescent="0.35">
      <c r="A109" s="15"/>
      <c r="B109" s="29"/>
      <c r="C109" s="22"/>
      <c r="D109" s="13" t="s">
        <v>2</v>
      </c>
      <c r="E109" s="4">
        <v>291025.09999999998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f t="shared" si="53"/>
        <v>291025.09999999998</v>
      </c>
    </row>
    <row r="110" spans="1:11" s="5" customFormat="1" ht="21" customHeight="1" x14ac:dyDescent="0.35">
      <c r="A110" s="15"/>
      <c r="B110" s="29"/>
      <c r="C110" s="22"/>
      <c r="D110" s="13" t="s">
        <v>3</v>
      </c>
      <c r="E110" s="4">
        <v>65332.800000000003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f t="shared" si="53"/>
        <v>65332.800000000003</v>
      </c>
    </row>
    <row r="111" spans="1:11" s="5" customFormat="1" ht="21" customHeight="1" x14ac:dyDescent="0.35">
      <c r="A111" s="16"/>
      <c r="B111" s="30"/>
      <c r="C111" s="22"/>
      <c r="D111" s="13" t="s">
        <v>4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f t="shared" si="53"/>
        <v>0</v>
      </c>
    </row>
    <row r="112" spans="1:11" s="5" customFormat="1" ht="15.5" x14ac:dyDescent="0.35">
      <c r="A112" s="26" t="s">
        <v>20</v>
      </c>
      <c r="B112" s="28" t="s">
        <v>59</v>
      </c>
      <c r="C112" s="18" t="s">
        <v>70</v>
      </c>
      <c r="D112" s="13" t="s">
        <v>1</v>
      </c>
      <c r="E112" s="4">
        <f>E113+E114+E115</f>
        <v>5079.3999999999996</v>
      </c>
      <c r="F112" s="4">
        <f t="shared" ref="F112:J112" si="67">F113+F114+F115</f>
        <v>5079.3999999999996</v>
      </c>
      <c r="G112" s="4">
        <f t="shared" si="67"/>
        <v>0</v>
      </c>
      <c r="H112" s="4">
        <f t="shared" si="67"/>
        <v>0</v>
      </c>
      <c r="I112" s="4">
        <f t="shared" si="67"/>
        <v>0</v>
      </c>
      <c r="J112" s="4">
        <f t="shared" si="67"/>
        <v>0</v>
      </c>
      <c r="K112" s="4">
        <f t="shared" ref="K112:K128" si="68">SUM(E112:J112)</f>
        <v>10158.799999999999</v>
      </c>
    </row>
    <row r="113" spans="1:11" s="5" customFormat="1" ht="15.5" x14ac:dyDescent="0.35">
      <c r="A113" s="15"/>
      <c r="B113" s="29"/>
      <c r="C113" s="19"/>
      <c r="D113" s="13" t="s">
        <v>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f t="shared" si="68"/>
        <v>0</v>
      </c>
    </row>
    <row r="114" spans="1:11" s="5" customFormat="1" ht="15.5" x14ac:dyDescent="0.35">
      <c r="A114" s="15"/>
      <c r="B114" s="29"/>
      <c r="C114" s="19"/>
      <c r="D114" s="13" t="s">
        <v>3</v>
      </c>
      <c r="E114" s="4">
        <v>5079.3999999999996</v>
      </c>
      <c r="F114" s="4">
        <v>5079.3999999999996</v>
      </c>
      <c r="G114" s="4">
        <v>0</v>
      </c>
      <c r="H114" s="4">
        <v>0</v>
      </c>
      <c r="I114" s="4">
        <v>0</v>
      </c>
      <c r="J114" s="4">
        <v>0</v>
      </c>
      <c r="K114" s="4">
        <f t="shared" si="68"/>
        <v>10158.799999999999</v>
      </c>
    </row>
    <row r="115" spans="1:11" s="5" customFormat="1" ht="15.5" x14ac:dyDescent="0.35">
      <c r="A115" s="15"/>
      <c r="B115" s="29"/>
      <c r="C115" s="20"/>
      <c r="D115" s="13" t="s">
        <v>4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f t="shared" si="68"/>
        <v>0</v>
      </c>
    </row>
    <row r="116" spans="1:11" s="5" customFormat="1" ht="15.5" x14ac:dyDescent="0.35">
      <c r="A116" s="15"/>
      <c r="B116" s="29"/>
      <c r="C116" s="22" t="s">
        <v>69</v>
      </c>
      <c r="D116" s="13" t="s">
        <v>1</v>
      </c>
      <c r="E116" s="4">
        <f>E117+E118+E119</f>
        <v>5603.5</v>
      </c>
      <c r="F116" s="4">
        <f t="shared" ref="F116:J116" si="69">F117+F118+F119</f>
        <v>5262.9</v>
      </c>
      <c r="G116" s="4">
        <f t="shared" si="69"/>
        <v>0</v>
      </c>
      <c r="H116" s="4">
        <f t="shared" si="69"/>
        <v>0</v>
      </c>
      <c r="I116" s="4">
        <f t="shared" si="69"/>
        <v>0</v>
      </c>
      <c r="J116" s="4">
        <f t="shared" si="69"/>
        <v>0</v>
      </c>
      <c r="K116" s="4">
        <f t="shared" si="68"/>
        <v>10866.4</v>
      </c>
    </row>
    <row r="117" spans="1:11" s="5" customFormat="1" ht="15.5" x14ac:dyDescent="0.35">
      <c r="A117" s="15"/>
      <c r="B117" s="29"/>
      <c r="C117" s="22"/>
      <c r="D117" s="13" t="s">
        <v>2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f t="shared" si="68"/>
        <v>0</v>
      </c>
    </row>
    <row r="118" spans="1:11" s="5" customFormat="1" ht="15.5" x14ac:dyDescent="0.35">
      <c r="A118" s="15"/>
      <c r="B118" s="29"/>
      <c r="C118" s="22"/>
      <c r="D118" s="13" t="s">
        <v>3</v>
      </c>
      <c r="E118" s="4">
        <v>5603.5</v>
      </c>
      <c r="F118" s="4">
        <v>5262.9</v>
      </c>
      <c r="G118" s="4">
        <v>0</v>
      </c>
      <c r="H118" s="4">
        <v>0</v>
      </c>
      <c r="I118" s="4">
        <v>0</v>
      </c>
      <c r="J118" s="4">
        <v>0</v>
      </c>
      <c r="K118" s="4">
        <f t="shared" si="68"/>
        <v>10866.4</v>
      </c>
    </row>
    <row r="119" spans="1:11" s="5" customFormat="1" ht="15.5" x14ac:dyDescent="0.35">
      <c r="A119" s="15"/>
      <c r="B119" s="29"/>
      <c r="C119" s="22"/>
      <c r="D119" s="13" t="s">
        <v>4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f t="shared" si="68"/>
        <v>0</v>
      </c>
    </row>
    <row r="120" spans="1:11" s="5" customFormat="1" ht="15.5" x14ac:dyDescent="0.35">
      <c r="A120" s="15"/>
      <c r="B120" s="29"/>
      <c r="C120" s="18" t="s">
        <v>5</v>
      </c>
      <c r="D120" s="13" t="s">
        <v>1</v>
      </c>
      <c r="E120" s="4">
        <f>E112+E116</f>
        <v>10682.9</v>
      </c>
      <c r="F120" s="4">
        <f t="shared" ref="F120:J120" si="70">F112+F116</f>
        <v>10342.299999999999</v>
      </c>
      <c r="G120" s="4">
        <f t="shared" si="70"/>
        <v>0</v>
      </c>
      <c r="H120" s="4">
        <f t="shared" si="70"/>
        <v>0</v>
      </c>
      <c r="I120" s="4">
        <f t="shared" si="70"/>
        <v>0</v>
      </c>
      <c r="J120" s="4">
        <f t="shared" si="70"/>
        <v>0</v>
      </c>
      <c r="K120" s="4">
        <f t="shared" si="68"/>
        <v>21025.199999999997</v>
      </c>
    </row>
    <row r="121" spans="1:11" s="5" customFormat="1" ht="15.5" x14ac:dyDescent="0.35">
      <c r="A121" s="15"/>
      <c r="B121" s="29"/>
      <c r="C121" s="19"/>
      <c r="D121" s="13" t="s">
        <v>2</v>
      </c>
      <c r="E121" s="4">
        <f>E113+E117</f>
        <v>0</v>
      </c>
      <c r="F121" s="4">
        <f t="shared" ref="F121:J121" si="71">F113+F117</f>
        <v>0</v>
      </c>
      <c r="G121" s="4">
        <f t="shared" si="71"/>
        <v>0</v>
      </c>
      <c r="H121" s="4">
        <f t="shared" si="71"/>
        <v>0</v>
      </c>
      <c r="I121" s="4">
        <f t="shared" si="71"/>
        <v>0</v>
      </c>
      <c r="J121" s="4">
        <f t="shared" si="71"/>
        <v>0</v>
      </c>
      <c r="K121" s="4">
        <f t="shared" si="68"/>
        <v>0</v>
      </c>
    </row>
    <row r="122" spans="1:11" s="5" customFormat="1" ht="15.5" x14ac:dyDescent="0.35">
      <c r="A122" s="15"/>
      <c r="B122" s="29"/>
      <c r="C122" s="19"/>
      <c r="D122" s="13" t="s">
        <v>3</v>
      </c>
      <c r="E122" s="4">
        <f>E114+E118</f>
        <v>10682.9</v>
      </c>
      <c r="F122" s="4">
        <f t="shared" ref="F122:J122" si="72">F114+F118</f>
        <v>10342.299999999999</v>
      </c>
      <c r="G122" s="4">
        <f t="shared" si="72"/>
        <v>0</v>
      </c>
      <c r="H122" s="4">
        <f t="shared" si="72"/>
        <v>0</v>
      </c>
      <c r="I122" s="4">
        <f t="shared" si="72"/>
        <v>0</v>
      </c>
      <c r="J122" s="4">
        <f t="shared" si="72"/>
        <v>0</v>
      </c>
      <c r="K122" s="4">
        <f t="shared" si="68"/>
        <v>21025.199999999997</v>
      </c>
    </row>
    <row r="123" spans="1:11" s="5" customFormat="1" ht="15.5" x14ac:dyDescent="0.35">
      <c r="A123" s="16"/>
      <c r="B123" s="30"/>
      <c r="C123" s="20"/>
      <c r="D123" s="13" t="s">
        <v>4</v>
      </c>
      <c r="E123" s="4">
        <f>E115+E119</f>
        <v>0</v>
      </c>
      <c r="F123" s="4">
        <f t="shared" ref="F123:J123" si="73">F115+F119</f>
        <v>0</v>
      </c>
      <c r="G123" s="4">
        <f t="shared" si="73"/>
        <v>0</v>
      </c>
      <c r="H123" s="4">
        <f t="shared" si="73"/>
        <v>0</v>
      </c>
      <c r="I123" s="4">
        <f t="shared" si="73"/>
        <v>0</v>
      </c>
      <c r="J123" s="4">
        <f t="shared" si="73"/>
        <v>0</v>
      </c>
      <c r="K123" s="4">
        <f t="shared" si="68"/>
        <v>0</v>
      </c>
    </row>
    <row r="124" spans="1:11" s="5" customFormat="1" ht="15.5" x14ac:dyDescent="0.35">
      <c r="A124" s="26" t="s">
        <v>21</v>
      </c>
      <c r="B124" s="28" t="s">
        <v>58</v>
      </c>
      <c r="C124" s="18" t="s">
        <v>70</v>
      </c>
      <c r="D124" s="13" t="s">
        <v>1</v>
      </c>
      <c r="E124" s="4">
        <f>E125+E126+E127</f>
        <v>26523.200000000001</v>
      </c>
      <c r="F124" s="4">
        <f t="shared" ref="F124:J124" si="74">F125+F126+F127</f>
        <v>11242.1</v>
      </c>
      <c r="G124" s="4">
        <f t="shared" si="74"/>
        <v>200</v>
      </c>
      <c r="H124" s="4">
        <f t="shared" si="74"/>
        <v>0</v>
      </c>
      <c r="I124" s="4">
        <f t="shared" si="74"/>
        <v>0</v>
      </c>
      <c r="J124" s="4">
        <f t="shared" si="74"/>
        <v>0</v>
      </c>
      <c r="K124" s="4">
        <f t="shared" si="68"/>
        <v>37965.300000000003</v>
      </c>
    </row>
    <row r="125" spans="1:11" s="5" customFormat="1" ht="15.5" x14ac:dyDescent="0.35">
      <c r="A125" s="15"/>
      <c r="B125" s="29"/>
      <c r="C125" s="19"/>
      <c r="D125" s="13" t="s">
        <v>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f t="shared" si="68"/>
        <v>0</v>
      </c>
    </row>
    <row r="126" spans="1:11" s="5" customFormat="1" ht="15.5" x14ac:dyDescent="0.35">
      <c r="A126" s="15"/>
      <c r="B126" s="29"/>
      <c r="C126" s="19"/>
      <c r="D126" s="13" t="s">
        <v>3</v>
      </c>
      <c r="E126" s="4">
        <v>26523.200000000001</v>
      </c>
      <c r="F126" s="4">
        <v>11242.1</v>
      </c>
      <c r="G126" s="4">
        <v>200</v>
      </c>
      <c r="H126" s="4">
        <v>0</v>
      </c>
      <c r="I126" s="4">
        <v>0</v>
      </c>
      <c r="J126" s="4">
        <v>0</v>
      </c>
      <c r="K126" s="4">
        <f t="shared" si="68"/>
        <v>37965.300000000003</v>
      </c>
    </row>
    <row r="127" spans="1:11" s="5" customFormat="1" ht="15.5" x14ac:dyDescent="0.35">
      <c r="A127" s="16"/>
      <c r="B127" s="30"/>
      <c r="C127" s="20"/>
      <c r="D127" s="13" t="s">
        <v>4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f t="shared" si="68"/>
        <v>0</v>
      </c>
    </row>
    <row r="128" spans="1:11" s="5" customFormat="1" ht="15.5" x14ac:dyDescent="0.35">
      <c r="A128" s="25" t="s">
        <v>22</v>
      </c>
      <c r="B128" s="17" t="s">
        <v>54</v>
      </c>
      <c r="C128" s="22" t="s">
        <v>70</v>
      </c>
      <c r="D128" s="13" t="s">
        <v>1</v>
      </c>
      <c r="E128" s="4">
        <f>E129+E130+E131</f>
        <v>459606</v>
      </c>
      <c r="F128" s="4">
        <f t="shared" ref="F128" si="75">F129+F130+F131</f>
        <v>531816.9</v>
      </c>
      <c r="G128" s="4">
        <f t="shared" ref="G128" si="76">G129+G130+G131</f>
        <v>842669.5</v>
      </c>
      <c r="H128" s="4">
        <f t="shared" ref="H128" si="77">H129+H130+H131</f>
        <v>698493.9</v>
      </c>
      <c r="I128" s="4">
        <f t="shared" ref="I128" si="78">I129+I130+I131</f>
        <v>573754.9</v>
      </c>
      <c r="J128" s="4">
        <f t="shared" ref="J128" si="79">J129+J130+J131</f>
        <v>573754.9</v>
      </c>
      <c r="K128" s="4">
        <f t="shared" si="68"/>
        <v>3680096.0999999996</v>
      </c>
    </row>
    <row r="129" spans="1:11" s="5" customFormat="1" ht="15.5" x14ac:dyDescent="0.35">
      <c r="A129" s="25"/>
      <c r="B129" s="17"/>
      <c r="C129" s="22"/>
      <c r="D129" s="13" t="s">
        <v>2</v>
      </c>
      <c r="E129" s="4">
        <v>50571</v>
      </c>
      <c r="F129" s="4">
        <v>50571</v>
      </c>
      <c r="G129" s="4">
        <v>50571</v>
      </c>
      <c r="H129" s="4">
        <v>50571</v>
      </c>
      <c r="I129" s="4">
        <v>50571</v>
      </c>
      <c r="J129" s="4">
        <v>50571</v>
      </c>
      <c r="K129" s="4">
        <f t="shared" ref="K129:K131" si="80">SUM(E129:J129)</f>
        <v>303426</v>
      </c>
    </row>
    <row r="130" spans="1:11" s="5" customFormat="1" ht="15.5" x14ac:dyDescent="0.35">
      <c r="A130" s="25"/>
      <c r="B130" s="17"/>
      <c r="C130" s="22"/>
      <c r="D130" s="13" t="s">
        <v>3</v>
      </c>
      <c r="E130" s="4">
        <v>409035</v>
      </c>
      <c r="F130" s="4">
        <v>481245.9</v>
      </c>
      <c r="G130" s="4">
        <v>792098.5</v>
      </c>
      <c r="H130" s="4">
        <v>647922.9</v>
      </c>
      <c r="I130" s="4">
        <v>523183.9</v>
      </c>
      <c r="J130" s="4">
        <v>523183.9</v>
      </c>
      <c r="K130" s="4">
        <f t="shared" si="80"/>
        <v>3376670.0999999996</v>
      </c>
    </row>
    <row r="131" spans="1:11" s="5" customFormat="1" ht="15.5" x14ac:dyDescent="0.35">
      <c r="A131" s="25"/>
      <c r="B131" s="17"/>
      <c r="C131" s="22"/>
      <c r="D131" s="13" t="s">
        <v>4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f t="shared" si="80"/>
        <v>0</v>
      </c>
    </row>
    <row r="132" spans="1:11" s="5" customFormat="1" ht="15.5" x14ac:dyDescent="0.35">
      <c r="A132" s="25" t="s">
        <v>23</v>
      </c>
      <c r="B132" s="17" t="s">
        <v>53</v>
      </c>
      <c r="C132" s="22" t="s">
        <v>70</v>
      </c>
      <c r="D132" s="13" t="s">
        <v>1</v>
      </c>
      <c r="E132" s="4">
        <f>E133+E134+E135</f>
        <v>245083.9</v>
      </c>
      <c r="F132" s="4">
        <f t="shared" ref="F132:J132" si="81">F133+F134+F135</f>
        <v>130971.1</v>
      </c>
      <c r="G132" s="4">
        <f t="shared" si="81"/>
        <v>100493.7</v>
      </c>
      <c r="H132" s="4">
        <f t="shared" si="81"/>
        <v>100493.7</v>
      </c>
      <c r="I132" s="4">
        <f t="shared" si="81"/>
        <v>100493.7</v>
      </c>
      <c r="J132" s="4">
        <f t="shared" si="81"/>
        <v>100493.7</v>
      </c>
      <c r="K132" s="4">
        <f>SUM(E132:J132)</f>
        <v>778029.79999999993</v>
      </c>
    </row>
    <row r="133" spans="1:11" s="5" customFormat="1" ht="15.5" x14ac:dyDescent="0.35">
      <c r="A133" s="25"/>
      <c r="B133" s="17"/>
      <c r="C133" s="22"/>
      <c r="D133" s="13" t="s">
        <v>2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f t="shared" ref="K133:K167" si="82">SUM(E133:J133)</f>
        <v>0</v>
      </c>
    </row>
    <row r="134" spans="1:11" s="5" customFormat="1" ht="15.5" x14ac:dyDescent="0.35">
      <c r="A134" s="25"/>
      <c r="B134" s="17"/>
      <c r="C134" s="22"/>
      <c r="D134" s="13" t="s">
        <v>3</v>
      </c>
      <c r="E134" s="4">
        <v>245083.9</v>
      </c>
      <c r="F134" s="4">
        <v>130971.1</v>
      </c>
      <c r="G134" s="4">
        <v>100493.7</v>
      </c>
      <c r="H134" s="4">
        <v>100493.7</v>
      </c>
      <c r="I134" s="4">
        <v>100493.7</v>
      </c>
      <c r="J134" s="4">
        <v>100493.7</v>
      </c>
      <c r="K134" s="4">
        <f t="shared" si="82"/>
        <v>778029.79999999993</v>
      </c>
    </row>
    <row r="135" spans="1:11" s="5" customFormat="1" ht="15.5" x14ac:dyDescent="0.35">
      <c r="A135" s="25"/>
      <c r="B135" s="17"/>
      <c r="C135" s="22"/>
      <c r="D135" s="13" t="s">
        <v>4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f t="shared" si="82"/>
        <v>0</v>
      </c>
    </row>
    <row r="136" spans="1:11" s="5" customFormat="1" ht="21" customHeight="1" x14ac:dyDescent="0.35">
      <c r="A136" s="26" t="s">
        <v>24</v>
      </c>
      <c r="B136" s="28" t="s">
        <v>36</v>
      </c>
      <c r="C136" s="22" t="s">
        <v>70</v>
      </c>
      <c r="D136" s="13" t="s">
        <v>1</v>
      </c>
      <c r="E136" s="4">
        <f>E137+E138+E139</f>
        <v>192.4</v>
      </c>
      <c r="F136" s="4">
        <f t="shared" ref="F136:J136" si="83">F137+F138+F139</f>
        <v>0</v>
      </c>
      <c r="G136" s="4">
        <f t="shared" si="83"/>
        <v>0</v>
      </c>
      <c r="H136" s="4">
        <f t="shared" si="83"/>
        <v>0</v>
      </c>
      <c r="I136" s="4">
        <f t="shared" si="83"/>
        <v>0</v>
      </c>
      <c r="J136" s="4">
        <f t="shared" si="83"/>
        <v>0</v>
      </c>
      <c r="K136" s="4">
        <f t="shared" si="82"/>
        <v>192.4</v>
      </c>
    </row>
    <row r="137" spans="1:11" s="5" customFormat="1" ht="21" customHeight="1" x14ac:dyDescent="0.35">
      <c r="A137" s="15"/>
      <c r="B137" s="29"/>
      <c r="C137" s="22"/>
      <c r="D137" s="13" t="s">
        <v>2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f>SUM(E137:J137)</f>
        <v>0</v>
      </c>
    </row>
    <row r="138" spans="1:11" s="5" customFormat="1" ht="21" customHeight="1" x14ac:dyDescent="0.35">
      <c r="A138" s="15"/>
      <c r="B138" s="29"/>
      <c r="C138" s="22"/>
      <c r="D138" s="13" t="s">
        <v>3</v>
      </c>
      <c r="E138" s="4">
        <v>192.4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f t="shared" ref="K138:K146" si="84">SUM(E138:J138)</f>
        <v>192.4</v>
      </c>
    </row>
    <row r="139" spans="1:11" s="5" customFormat="1" ht="21" customHeight="1" x14ac:dyDescent="0.35">
      <c r="A139" s="15"/>
      <c r="B139" s="29"/>
      <c r="C139" s="22"/>
      <c r="D139" s="13" t="s">
        <v>4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f t="shared" si="84"/>
        <v>0</v>
      </c>
    </row>
    <row r="140" spans="1:11" s="5" customFormat="1" ht="21" customHeight="1" x14ac:dyDescent="0.35">
      <c r="A140" s="36"/>
      <c r="B140" s="34"/>
      <c r="C140" s="18" t="s">
        <v>87</v>
      </c>
      <c r="D140" s="13" t="s">
        <v>1</v>
      </c>
      <c r="E140" s="4">
        <f>E141+E142+E143</f>
        <v>111511.7</v>
      </c>
      <c r="F140" s="4">
        <f t="shared" ref="F140:J140" si="85">F141+F142+F143</f>
        <v>84887.5</v>
      </c>
      <c r="G140" s="4">
        <f t="shared" si="85"/>
        <v>2160</v>
      </c>
      <c r="H140" s="4">
        <f t="shared" si="85"/>
        <v>2160</v>
      </c>
      <c r="I140" s="4">
        <f t="shared" si="85"/>
        <v>2340.9</v>
      </c>
      <c r="J140" s="4">
        <f t="shared" si="85"/>
        <v>2340.9</v>
      </c>
      <c r="K140" s="4">
        <f t="shared" si="84"/>
        <v>205401</v>
      </c>
    </row>
    <row r="141" spans="1:11" s="5" customFormat="1" ht="21" customHeight="1" x14ac:dyDescent="0.35">
      <c r="A141" s="36"/>
      <c r="B141" s="34"/>
      <c r="C141" s="19"/>
      <c r="D141" s="13" t="s">
        <v>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f t="shared" si="84"/>
        <v>0</v>
      </c>
    </row>
    <row r="142" spans="1:11" s="5" customFormat="1" ht="21" customHeight="1" x14ac:dyDescent="0.35">
      <c r="A142" s="36"/>
      <c r="B142" s="34"/>
      <c r="C142" s="19"/>
      <c r="D142" s="13" t="s">
        <v>3</v>
      </c>
      <c r="E142" s="4">
        <v>111511.7</v>
      </c>
      <c r="F142" s="4">
        <v>84887.5</v>
      </c>
      <c r="G142" s="4">
        <v>2160</v>
      </c>
      <c r="H142" s="4">
        <v>2160</v>
      </c>
      <c r="I142" s="4">
        <v>2340.9</v>
      </c>
      <c r="J142" s="4">
        <v>2340.9</v>
      </c>
      <c r="K142" s="4">
        <f t="shared" si="84"/>
        <v>205401</v>
      </c>
    </row>
    <row r="143" spans="1:11" s="5" customFormat="1" ht="21" customHeight="1" x14ac:dyDescent="0.35">
      <c r="A143" s="36"/>
      <c r="B143" s="34"/>
      <c r="C143" s="20"/>
      <c r="D143" s="13" t="s">
        <v>4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f t="shared" si="84"/>
        <v>0</v>
      </c>
    </row>
    <row r="144" spans="1:11" s="5" customFormat="1" ht="21" customHeight="1" x14ac:dyDescent="0.35">
      <c r="A144" s="36"/>
      <c r="B144" s="34"/>
      <c r="C144" s="22" t="s">
        <v>5</v>
      </c>
      <c r="D144" s="13" t="s">
        <v>1</v>
      </c>
      <c r="E144" s="4">
        <f>E145+E146+E147</f>
        <v>111704.09999999999</v>
      </c>
      <c r="F144" s="4">
        <f t="shared" ref="F144:J144" si="86">F145+F146+F147</f>
        <v>84887.5</v>
      </c>
      <c r="G144" s="4">
        <f t="shared" si="86"/>
        <v>2160</v>
      </c>
      <c r="H144" s="4">
        <f t="shared" si="86"/>
        <v>2160</v>
      </c>
      <c r="I144" s="4">
        <f t="shared" si="86"/>
        <v>2340.9</v>
      </c>
      <c r="J144" s="4">
        <f t="shared" si="86"/>
        <v>2340.9</v>
      </c>
      <c r="K144" s="4">
        <f t="shared" si="84"/>
        <v>205593.39999999997</v>
      </c>
    </row>
    <row r="145" spans="1:11" s="5" customFormat="1" ht="21" customHeight="1" x14ac:dyDescent="0.35">
      <c r="A145" s="36"/>
      <c r="B145" s="34"/>
      <c r="C145" s="22"/>
      <c r="D145" s="13" t="s">
        <v>2</v>
      </c>
      <c r="E145" s="4">
        <f>E137+E141</f>
        <v>0</v>
      </c>
      <c r="F145" s="4">
        <f t="shared" ref="F145:J145" si="87">F137+F141</f>
        <v>0</v>
      </c>
      <c r="G145" s="4">
        <f t="shared" si="87"/>
        <v>0</v>
      </c>
      <c r="H145" s="4">
        <f t="shared" si="87"/>
        <v>0</v>
      </c>
      <c r="I145" s="4">
        <f t="shared" si="87"/>
        <v>0</v>
      </c>
      <c r="J145" s="4">
        <f t="shared" si="87"/>
        <v>0</v>
      </c>
      <c r="K145" s="4">
        <f t="shared" si="84"/>
        <v>0</v>
      </c>
    </row>
    <row r="146" spans="1:11" s="5" customFormat="1" ht="21" customHeight="1" x14ac:dyDescent="0.35">
      <c r="A146" s="36"/>
      <c r="B146" s="34"/>
      <c r="C146" s="22"/>
      <c r="D146" s="13" t="s">
        <v>3</v>
      </c>
      <c r="E146" s="4">
        <f>E138+E142</f>
        <v>111704.09999999999</v>
      </c>
      <c r="F146" s="4">
        <f t="shared" ref="F146:J146" si="88">F138+F142</f>
        <v>84887.5</v>
      </c>
      <c r="G146" s="4">
        <f t="shared" si="88"/>
        <v>2160</v>
      </c>
      <c r="H146" s="4">
        <f t="shared" si="88"/>
        <v>2160</v>
      </c>
      <c r="I146" s="4">
        <f t="shared" si="88"/>
        <v>2340.9</v>
      </c>
      <c r="J146" s="4">
        <f t="shared" si="88"/>
        <v>2340.9</v>
      </c>
      <c r="K146" s="4">
        <f t="shared" si="84"/>
        <v>205593.39999999997</v>
      </c>
    </row>
    <row r="147" spans="1:11" s="5" customFormat="1" ht="21" customHeight="1" x14ac:dyDescent="0.35">
      <c r="A147" s="37"/>
      <c r="B147" s="35"/>
      <c r="C147" s="22"/>
      <c r="D147" s="13" t="s">
        <v>4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f>SUM(E147:J147)</f>
        <v>0</v>
      </c>
    </row>
    <row r="148" spans="1:11" s="5" customFormat="1" ht="15.5" x14ac:dyDescent="0.35">
      <c r="A148" s="25" t="s">
        <v>25</v>
      </c>
      <c r="B148" s="17" t="s">
        <v>49</v>
      </c>
      <c r="C148" s="22" t="s">
        <v>70</v>
      </c>
      <c r="D148" s="13" t="s">
        <v>1</v>
      </c>
      <c r="E148" s="4">
        <f>E149+E150+E151</f>
        <v>6443.3</v>
      </c>
      <c r="F148" s="4">
        <f t="shared" ref="F148:J148" si="89">F149+F150+F151</f>
        <v>7390.2</v>
      </c>
      <c r="G148" s="4">
        <f t="shared" si="89"/>
        <v>6807.2</v>
      </c>
      <c r="H148" s="4">
        <f t="shared" si="89"/>
        <v>6807.2</v>
      </c>
      <c r="I148" s="4">
        <f t="shared" si="89"/>
        <v>6857.2</v>
      </c>
      <c r="J148" s="4">
        <f t="shared" si="89"/>
        <v>6857.2</v>
      </c>
      <c r="K148" s="4">
        <f t="shared" si="82"/>
        <v>41162.299999999996</v>
      </c>
    </row>
    <row r="149" spans="1:11" s="5" customFormat="1" ht="15.5" x14ac:dyDescent="0.35">
      <c r="A149" s="25"/>
      <c r="B149" s="17"/>
      <c r="C149" s="22"/>
      <c r="D149" s="13" t="s">
        <v>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f t="shared" si="82"/>
        <v>0</v>
      </c>
    </row>
    <row r="150" spans="1:11" s="5" customFormat="1" ht="15.5" x14ac:dyDescent="0.35">
      <c r="A150" s="25"/>
      <c r="B150" s="17"/>
      <c r="C150" s="22"/>
      <c r="D150" s="13" t="s">
        <v>3</v>
      </c>
      <c r="E150" s="4">
        <v>6443.3</v>
      </c>
      <c r="F150" s="4">
        <v>7390.2</v>
      </c>
      <c r="G150" s="4">
        <v>6807.2</v>
      </c>
      <c r="H150" s="4">
        <v>6807.2</v>
      </c>
      <c r="I150" s="4">
        <v>6857.2</v>
      </c>
      <c r="J150" s="4">
        <v>6857.2</v>
      </c>
      <c r="K150" s="4">
        <f t="shared" si="82"/>
        <v>41162.299999999996</v>
      </c>
    </row>
    <row r="151" spans="1:11" s="5" customFormat="1" ht="15.5" x14ac:dyDescent="0.35">
      <c r="A151" s="25"/>
      <c r="B151" s="17"/>
      <c r="C151" s="22"/>
      <c r="D151" s="13" t="s">
        <v>4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f t="shared" si="82"/>
        <v>0</v>
      </c>
    </row>
    <row r="152" spans="1:11" s="5" customFormat="1" ht="15.5" x14ac:dyDescent="0.35">
      <c r="A152" s="25"/>
      <c r="B152" s="17"/>
      <c r="C152" s="22" t="s">
        <v>47</v>
      </c>
      <c r="D152" s="13" t="s">
        <v>1</v>
      </c>
      <c r="E152" s="4">
        <f>E153+E154+E155</f>
        <v>7056.6</v>
      </c>
      <c r="F152" s="4">
        <f t="shared" ref="F152:J152" si="90">F153+F154+F155</f>
        <v>11077.7</v>
      </c>
      <c r="G152" s="4">
        <f t="shared" si="90"/>
        <v>11077.7</v>
      </c>
      <c r="H152" s="4">
        <f t="shared" si="90"/>
        <v>11077.7</v>
      </c>
      <c r="I152" s="4">
        <f t="shared" si="90"/>
        <v>11077.7</v>
      </c>
      <c r="J152" s="4">
        <f t="shared" si="90"/>
        <v>11077.7</v>
      </c>
      <c r="K152" s="4">
        <f t="shared" si="82"/>
        <v>62445.100000000006</v>
      </c>
    </row>
    <row r="153" spans="1:11" s="5" customFormat="1" ht="15.5" x14ac:dyDescent="0.35">
      <c r="A153" s="25"/>
      <c r="B153" s="17"/>
      <c r="C153" s="22"/>
      <c r="D153" s="13" t="s">
        <v>2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f t="shared" si="82"/>
        <v>0</v>
      </c>
    </row>
    <row r="154" spans="1:11" s="5" customFormat="1" ht="15.5" x14ac:dyDescent="0.35">
      <c r="A154" s="25"/>
      <c r="B154" s="17"/>
      <c r="C154" s="22"/>
      <c r="D154" s="13" t="s">
        <v>3</v>
      </c>
      <c r="E154" s="4">
        <v>7056.6</v>
      </c>
      <c r="F154" s="4">
        <v>11077.7</v>
      </c>
      <c r="G154" s="4">
        <v>11077.7</v>
      </c>
      <c r="H154" s="4">
        <v>11077.7</v>
      </c>
      <c r="I154" s="4">
        <v>11077.7</v>
      </c>
      <c r="J154" s="4">
        <v>11077.7</v>
      </c>
      <c r="K154" s="4">
        <f t="shared" si="82"/>
        <v>62445.100000000006</v>
      </c>
    </row>
    <row r="155" spans="1:11" s="5" customFormat="1" ht="15.5" x14ac:dyDescent="0.35">
      <c r="A155" s="25"/>
      <c r="B155" s="17"/>
      <c r="C155" s="22"/>
      <c r="D155" s="13" t="s">
        <v>4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f t="shared" si="82"/>
        <v>0</v>
      </c>
    </row>
    <row r="156" spans="1:11" s="5" customFormat="1" ht="15.5" x14ac:dyDescent="0.35">
      <c r="A156" s="25"/>
      <c r="B156" s="17"/>
      <c r="C156" s="18" t="s">
        <v>48</v>
      </c>
      <c r="D156" s="13" t="s">
        <v>1</v>
      </c>
      <c r="E156" s="4">
        <f>E157+E158+E159</f>
        <v>26092.799999999999</v>
      </c>
      <c r="F156" s="4">
        <f t="shared" ref="F156:J156" si="91">F157+F158+F159</f>
        <v>27065.1</v>
      </c>
      <c r="G156" s="4">
        <f t="shared" si="91"/>
        <v>27065.1</v>
      </c>
      <c r="H156" s="4">
        <f t="shared" si="91"/>
        <v>27065.1</v>
      </c>
      <c r="I156" s="4">
        <f t="shared" si="91"/>
        <v>27065.1</v>
      </c>
      <c r="J156" s="4">
        <f t="shared" si="91"/>
        <v>27065.1</v>
      </c>
      <c r="K156" s="4">
        <f t="shared" si="82"/>
        <v>161418.30000000002</v>
      </c>
    </row>
    <row r="157" spans="1:11" s="5" customFormat="1" ht="15.5" x14ac:dyDescent="0.35">
      <c r="A157" s="25"/>
      <c r="B157" s="17"/>
      <c r="C157" s="19"/>
      <c r="D157" s="13" t="s">
        <v>2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f t="shared" si="82"/>
        <v>0</v>
      </c>
    </row>
    <row r="158" spans="1:11" s="5" customFormat="1" ht="15.5" x14ac:dyDescent="0.35">
      <c r="A158" s="25"/>
      <c r="B158" s="17"/>
      <c r="C158" s="19"/>
      <c r="D158" s="13" t="s">
        <v>3</v>
      </c>
      <c r="E158" s="4">
        <v>26092.799999999999</v>
      </c>
      <c r="F158" s="4">
        <v>27065.1</v>
      </c>
      <c r="G158" s="4">
        <v>27065.1</v>
      </c>
      <c r="H158" s="4">
        <v>27065.1</v>
      </c>
      <c r="I158" s="4">
        <v>27065.1</v>
      </c>
      <c r="J158" s="4">
        <v>27065.1</v>
      </c>
      <c r="K158" s="4">
        <f t="shared" si="82"/>
        <v>161418.30000000002</v>
      </c>
    </row>
    <row r="159" spans="1:11" s="5" customFormat="1" ht="15.5" x14ac:dyDescent="0.35">
      <c r="A159" s="25"/>
      <c r="B159" s="17"/>
      <c r="C159" s="20"/>
      <c r="D159" s="13" t="s">
        <v>4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f t="shared" si="82"/>
        <v>0</v>
      </c>
    </row>
    <row r="160" spans="1:11" s="5" customFormat="1" ht="15.5" x14ac:dyDescent="0.35">
      <c r="A160" s="25"/>
      <c r="B160" s="17"/>
      <c r="C160" s="18" t="s">
        <v>71</v>
      </c>
      <c r="D160" s="13" t="s">
        <v>1</v>
      </c>
      <c r="E160" s="4">
        <f>E161+E162+E163</f>
        <v>378.9</v>
      </c>
      <c r="F160" s="4">
        <f t="shared" ref="F160:J160" si="92">F161+F162+F163</f>
        <v>165.9</v>
      </c>
      <c r="G160" s="4">
        <f t="shared" si="92"/>
        <v>0</v>
      </c>
      <c r="H160" s="4">
        <f t="shared" si="92"/>
        <v>0</v>
      </c>
      <c r="I160" s="4">
        <f t="shared" si="92"/>
        <v>0</v>
      </c>
      <c r="J160" s="4">
        <f t="shared" si="92"/>
        <v>0</v>
      </c>
      <c r="K160" s="4">
        <f t="shared" ref="K160:K163" si="93">SUM(E160:J160)</f>
        <v>544.79999999999995</v>
      </c>
    </row>
    <row r="161" spans="1:11" s="5" customFormat="1" ht="15.5" x14ac:dyDescent="0.35">
      <c r="A161" s="25"/>
      <c r="B161" s="17"/>
      <c r="C161" s="19"/>
      <c r="D161" s="13" t="s">
        <v>2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f t="shared" si="93"/>
        <v>0</v>
      </c>
    </row>
    <row r="162" spans="1:11" s="5" customFormat="1" ht="15.5" x14ac:dyDescent="0.35">
      <c r="A162" s="25"/>
      <c r="B162" s="17"/>
      <c r="C162" s="19"/>
      <c r="D162" s="13" t="s">
        <v>3</v>
      </c>
      <c r="E162" s="4">
        <v>378.9</v>
      </c>
      <c r="F162" s="4">
        <v>165.9</v>
      </c>
      <c r="G162" s="4">
        <v>0</v>
      </c>
      <c r="H162" s="4">
        <v>0</v>
      </c>
      <c r="I162" s="4">
        <v>0</v>
      </c>
      <c r="J162" s="4">
        <v>0</v>
      </c>
      <c r="K162" s="4">
        <f t="shared" si="93"/>
        <v>544.79999999999995</v>
      </c>
    </row>
    <row r="163" spans="1:11" s="5" customFormat="1" ht="15.5" x14ac:dyDescent="0.35">
      <c r="A163" s="25"/>
      <c r="B163" s="17"/>
      <c r="C163" s="20"/>
      <c r="D163" s="13" t="s">
        <v>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f t="shared" si="93"/>
        <v>0</v>
      </c>
    </row>
    <row r="164" spans="1:11" s="5" customFormat="1" ht="15.5" x14ac:dyDescent="0.35">
      <c r="A164" s="25"/>
      <c r="B164" s="17"/>
      <c r="C164" s="18" t="s">
        <v>5</v>
      </c>
      <c r="D164" s="13" t="s">
        <v>1</v>
      </c>
      <c r="E164" s="4">
        <f>E148+E152+E156+E160</f>
        <v>39971.599999999999</v>
      </c>
      <c r="F164" s="4">
        <f t="shared" ref="F164:J164" si="94">F148+F152+F156+F160</f>
        <v>45698.9</v>
      </c>
      <c r="G164" s="4">
        <f t="shared" si="94"/>
        <v>44950</v>
      </c>
      <c r="H164" s="4">
        <f t="shared" si="94"/>
        <v>44950</v>
      </c>
      <c r="I164" s="4">
        <f t="shared" si="94"/>
        <v>45000</v>
      </c>
      <c r="J164" s="4">
        <f t="shared" si="94"/>
        <v>45000</v>
      </c>
      <c r="K164" s="4">
        <f t="shared" si="82"/>
        <v>265570.5</v>
      </c>
    </row>
    <row r="165" spans="1:11" s="5" customFormat="1" ht="15.5" x14ac:dyDescent="0.35">
      <c r="A165" s="25"/>
      <c r="B165" s="17"/>
      <c r="C165" s="19"/>
      <c r="D165" s="13" t="s">
        <v>2</v>
      </c>
      <c r="E165" s="4">
        <f t="shared" ref="E165:J167" si="95">E149+E153+E157+E161</f>
        <v>0</v>
      </c>
      <c r="F165" s="4">
        <f t="shared" si="95"/>
        <v>0</v>
      </c>
      <c r="G165" s="4">
        <f t="shared" si="95"/>
        <v>0</v>
      </c>
      <c r="H165" s="4">
        <f t="shared" si="95"/>
        <v>0</v>
      </c>
      <c r="I165" s="4">
        <f t="shared" si="95"/>
        <v>0</v>
      </c>
      <c r="J165" s="4">
        <f t="shared" si="95"/>
        <v>0</v>
      </c>
      <c r="K165" s="4">
        <f t="shared" si="82"/>
        <v>0</v>
      </c>
    </row>
    <row r="166" spans="1:11" s="5" customFormat="1" ht="15.5" x14ac:dyDescent="0.35">
      <c r="A166" s="25"/>
      <c r="B166" s="17"/>
      <c r="C166" s="19"/>
      <c r="D166" s="13" t="s">
        <v>3</v>
      </c>
      <c r="E166" s="4">
        <f>E150+E154+E158+E162</f>
        <v>39971.599999999999</v>
      </c>
      <c r="F166" s="4">
        <f t="shared" si="95"/>
        <v>45698.9</v>
      </c>
      <c r="G166" s="4">
        <f t="shared" si="95"/>
        <v>44950</v>
      </c>
      <c r="H166" s="4">
        <f t="shared" si="95"/>
        <v>44950</v>
      </c>
      <c r="I166" s="4">
        <f t="shared" si="95"/>
        <v>45000</v>
      </c>
      <c r="J166" s="4">
        <f t="shared" si="95"/>
        <v>45000</v>
      </c>
      <c r="K166" s="4">
        <f t="shared" si="82"/>
        <v>265570.5</v>
      </c>
    </row>
    <row r="167" spans="1:11" s="5" customFormat="1" ht="15.5" x14ac:dyDescent="0.35">
      <c r="A167" s="25"/>
      <c r="B167" s="17"/>
      <c r="C167" s="20"/>
      <c r="D167" s="13" t="s">
        <v>4</v>
      </c>
      <c r="E167" s="4">
        <f t="shared" si="95"/>
        <v>0</v>
      </c>
      <c r="F167" s="4">
        <f t="shared" si="95"/>
        <v>0</v>
      </c>
      <c r="G167" s="4">
        <f t="shared" si="95"/>
        <v>0</v>
      </c>
      <c r="H167" s="4">
        <f t="shared" si="95"/>
        <v>0</v>
      </c>
      <c r="I167" s="4">
        <f t="shared" si="95"/>
        <v>0</v>
      </c>
      <c r="J167" s="4">
        <f t="shared" si="95"/>
        <v>0</v>
      </c>
      <c r="K167" s="4">
        <f t="shared" si="82"/>
        <v>0</v>
      </c>
    </row>
    <row r="168" spans="1:11" s="5" customFormat="1" ht="15.75" customHeight="1" x14ac:dyDescent="0.35">
      <c r="A168" s="26" t="s">
        <v>26</v>
      </c>
      <c r="B168" s="28" t="s">
        <v>52</v>
      </c>
      <c r="C168" s="22" t="s">
        <v>71</v>
      </c>
      <c r="D168" s="13" t="s">
        <v>1</v>
      </c>
      <c r="E168" s="4">
        <f>E169+E170+E171</f>
        <v>49518.6</v>
      </c>
      <c r="F168" s="4">
        <f t="shared" ref="F168:J168" si="96">F169+F170+F171</f>
        <v>76270.3</v>
      </c>
      <c r="G168" s="4">
        <f t="shared" si="96"/>
        <v>60000</v>
      </c>
      <c r="H168" s="4">
        <f t="shared" si="96"/>
        <v>0</v>
      </c>
      <c r="I168" s="4">
        <f t="shared" si="96"/>
        <v>0</v>
      </c>
      <c r="J168" s="4">
        <f t="shared" si="96"/>
        <v>0</v>
      </c>
      <c r="K168" s="4">
        <f t="shared" ref="K168:K175" si="97">SUM(E168:J168)</f>
        <v>185788.9</v>
      </c>
    </row>
    <row r="169" spans="1:11" s="5" customFormat="1" ht="15.5" x14ac:dyDescent="0.35">
      <c r="A169" s="15"/>
      <c r="B169" s="29"/>
      <c r="C169" s="22"/>
      <c r="D169" s="13" t="s">
        <v>2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f t="shared" si="97"/>
        <v>0</v>
      </c>
    </row>
    <row r="170" spans="1:11" s="5" customFormat="1" ht="15.5" x14ac:dyDescent="0.35">
      <c r="A170" s="15"/>
      <c r="B170" s="29"/>
      <c r="C170" s="22"/>
      <c r="D170" s="13" t="s">
        <v>3</v>
      </c>
      <c r="E170" s="4">
        <v>49518.6</v>
      </c>
      <c r="F170" s="4">
        <v>76270.3</v>
      </c>
      <c r="G170" s="4">
        <v>60000</v>
      </c>
      <c r="H170" s="4">
        <v>0</v>
      </c>
      <c r="I170" s="4">
        <v>0</v>
      </c>
      <c r="J170" s="4">
        <v>0</v>
      </c>
      <c r="K170" s="4">
        <f t="shared" si="97"/>
        <v>185788.9</v>
      </c>
    </row>
    <row r="171" spans="1:11" s="5" customFormat="1" ht="15.5" x14ac:dyDescent="0.35">
      <c r="A171" s="15"/>
      <c r="B171" s="29"/>
      <c r="C171" s="22"/>
      <c r="D171" s="13" t="s">
        <v>4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f t="shared" si="97"/>
        <v>0</v>
      </c>
    </row>
    <row r="172" spans="1:11" s="5" customFormat="1" ht="15.5" x14ac:dyDescent="0.35">
      <c r="A172" s="15"/>
      <c r="B172" s="29"/>
      <c r="C172" s="22" t="s">
        <v>70</v>
      </c>
      <c r="D172" s="13" t="s">
        <v>1</v>
      </c>
      <c r="E172" s="4">
        <f>E173+E174+E175</f>
        <v>13591</v>
      </c>
      <c r="F172" s="4">
        <f t="shared" ref="F172:J172" si="98">F173+F174+F175</f>
        <v>0</v>
      </c>
      <c r="G172" s="4">
        <f t="shared" si="98"/>
        <v>42923.1</v>
      </c>
      <c r="H172" s="4">
        <f t="shared" si="98"/>
        <v>0</v>
      </c>
      <c r="I172" s="4">
        <f t="shared" si="98"/>
        <v>0</v>
      </c>
      <c r="J172" s="4">
        <f t="shared" si="98"/>
        <v>0</v>
      </c>
      <c r="K172" s="4">
        <f t="shared" si="97"/>
        <v>56514.1</v>
      </c>
    </row>
    <row r="173" spans="1:11" s="5" customFormat="1" ht="15.5" x14ac:dyDescent="0.35">
      <c r="A173" s="15"/>
      <c r="B173" s="29"/>
      <c r="C173" s="22"/>
      <c r="D173" s="13" t="s">
        <v>2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f t="shared" si="97"/>
        <v>0</v>
      </c>
    </row>
    <row r="174" spans="1:11" s="5" customFormat="1" ht="15.5" x14ac:dyDescent="0.35">
      <c r="A174" s="15"/>
      <c r="B174" s="29"/>
      <c r="C174" s="22"/>
      <c r="D174" s="13" t="s">
        <v>3</v>
      </c>
      <c r="E174" s="4">
        <v>13591</v>
      </c>
      <c r="F174" s="4">
        <v>0</v>
      </c>
      <c r="G174" s="4">
        <v>42923.1</v>
      </c>
      <c r="H174" s="4">
        <v>0</v>
      </c>
      <c r="I174" s="4">
        <v>0</v>
      </c>
      <c r="J174" s="4">
        <v>0</v>
      </c>
      <c r="K174" s="4">
        <f t="shared" si="97"/>
        <v>56514.1</v>
      </c>
    </row>
    <row r="175" spans="1:11" s="5" customFormat="1" ht="15.5" x14ac:dyDescent="0.35">
      <c r="A175" s="15"/>
      <c r="B175" s="29"/>
      <c r="C175" s="22"/>
      <c r="D175" s="13" t="s">
        <v>4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f t="shared" si="97"/>
        <v>0</v>
      </c>
    </row>
    <row r="176" spans="1:11" s="5" customFormat="1" ht="15.5" x14ac:dyDescent="0.35">
      <c r="A176" s="15"/>
      <c r="B176" s="29"/>
      <c r="C176" s="22" t="s">
        <v>5</v>
      </c>
      <c r="D176" s="13" t="s">
        <v>1</v>
      </c>
      <c r="E176" s="4">
        <f>E168+E172</f>
        <v>63109.599999999999</v>
      </c>
      <c r="F176" s="4">
        <f t="shared" ref="F176:J176" si="99">F168+F172</f>
        <v>76270.3</v>
      </c>
      <c r="G176" s="4">
        <f t="shared" si="99"/>
        <v>102923.1</v>
      </c>
      <c r="H176" s="4">
        <f t="shared" si="99"/>
        <v>0</v>
      </c>
      <c r="I176" s="4">
        <f t="shared" si="99"/>
        <v>0</v>
      </c>
      <c r="J176" s="4">
        <f t="shared" si="99"/>
        <v>0</v>
      </c>
      <c r="K176" s="4">
        <f t="shared" ref="K176:K179" si="100">SUM(E176:J176)</f>
        <v>242303</v>
      </c>
    </row>
    <row r="177" spans="1:11" s="5" customFormat="1" ht="15.5" x14ac:dyDescent="0.35">
      <c r="A177" s="15"/>
      <c r="B177" s="29"/>
      <c r="C177" s="22"/>
      <c r="D177" s="13" t="s">
        <v>2</v>
      </c>
      <c r="E177" s="4">
        <f t="shared" ref="E177:J179" si="101">E169+E173</f>
        <v>0</v>
      </c>
      <c r="F177" s="4">
        <f t="shared" si="101"/>
        <v>0</v>
      </c>
      <c r="G177" s="4">
        <f t="shared" si="101"/>
        <v>0</v>
      </c>
      <c r="H177" s="4">
        <f t="shared" si="101"/>
        <v>0</v>
      </c>
      <c r="I177" s="4">
        <f t="shared" si="101"/>
        <v>0</v>
      </c>
      <c r="J177" s="4">
        <f t="shared" si="101"/>
        <v>0</v>
      </c>
      <c r="K177" s="4">
        <f t="shared" si="100"/>
        <v>0</v>
      </c>
    </row>
    <row r="178" spans="1:11" s="5" customFormat="1" ht="15.5" x14ac:dyDescent="0.35">
      <c r="A178" s="15"/>
      <c r="B178" s="29"/>
      <c r="C178" s="22"/>
      <c r="D178" s="13" t="s">
        <v>3</v>
      </c>
      <c r="E178" s="4">
        <f>E170+E174</f>
        <v>63109.599999999999</v>
      </c>
      <c r="F178" s="4">
        <f t="shared" si="101"/>
        <v>76270.3</v>
      </c>
      <c r="G178" s="4">
        <f t="shared" si="101"/>
        <v>102923.1</v>
      </c>
      <c r="H178" s="4">
        <f t="shared" si="101"/>
        <v>0</v>
      </c>
      <c r="I178" s="4">
        <f t="shared" si="101"/>
        <v>0</v>
      </c>
      <c r="J178" s="4">
        <f t="shared" si="101"/>
        <v>0</v>
      </c>
      <c r="K178" s="4">
        <f t="shared" si="100"/>
        <v>242303</v>
      </c>
    </row>
    <row r="179" spans="1:11" s="5" customFormat="1" ht="15.5" x14ac:dyDescent="0.35">
      <c r="A179" s="16"/>
      <c r="B179" s="30"/>
      <c r="C179" s="22"/>
      <c r="D179" s="13" t="s">
        <v>4</v>
      </c>
      <c r="E179" s="4">
        <f t="shared" si="101"/>
        <v>0</v>
      </c>
      <c r="F179" s="4">
        <f t="shared" si="101"/>
        <v>0</v>
      </c>
      <c r="G179" s="4">
        <f t="shared" si="101"/>
        <v>0</v>
      </c>
      <c r="H179" s="4">
        <f t="shared" si="101"/>
        <v>0</v>
      </c>
      <c r="I179" s="4">
        <f t="shared" si="101"/>
        <v>0</v>
      </c>
      <c r="J179" s="4">
        <f t="shared" si="101"/>
        <v>0</v>
      </c>
      <c r="K179" s="4">
        <f t="shared" si="100"/>
        <v>0</v>
      </c>
    </row>
    <row r="180" spans="1:11" s="5" customFormat="1" ht="15.5" x14ac:dyDescent="0.35">
      <c r="A180" s="15" t="s">
        <v>27</v>
      </c>
      <c r="B180" s="28" t="s">
        <v>45</v>
      </c>
      <c r="C180" s="22" t="s">
        <v>70</v>
      </c>
      <c r="D180" s="13" t="s">
        <v>1</v>
      </c>
      <c r="E180" s="4">
        <v>244497.3</v>
      </c>
      <c r="F180" s="4">
        <f t="shared" ref="F180:J180" si="102">F181+F182+F183</f>
        <v>142232.70000000001</v>
      </c>
      <c r="G180" s="4">
        <f t="shared" si="102"/>
        <v>159102.70000000001</v>
      </c>
      <c r="H180" s="4">
        <f t="shared" si="102"/>
        <v>123502.7</v>
      </c>
      <c r="I180" s="4">
        <f t="shared" si="102"/>
        <v>88802.7</v>
      </c>
      <c r="J180" s="4">
        <f t="shared" si="102"/>
        <v>88802.7</v>
      </c>
      <c r="K180" s="4">
        <f t="shared" ref="K180:K187" si="103">SUM(E180:J180)</f>
        <v>846940.79999999981</v>
      </c>
    </row>
    <row r="181" spans="1:11" s="5" customFormat="1" ht="15.5" x14ac:dyDescent="0.35">
      <c r="A181" s="15"/>
      <c r="B181" s="29"/>
      <c r="C181" s="22"/>
      <c r="D181" s="13" t="s">
        <v>2</v>
      </c>
      <c r="E181" s="4">
        <v>660.1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f t="shared" si="103"/>
        <v>660.1</v>
      </c>
    </row>
    <row r="182" spans="1:11" s="5" customFormat="1" ht="20.25" customHeight="1" x14ac:dyDescent="0.35">
      <c r="A182" s="15"/>
      <c r="B182" s="29"/>
      <c r="C182" s="22"/>
      <c r="D182" s="13" t="s">
        <v>3</v>
      </c>
      <c r="E182" s="4">
        <v>243837.3</v>
      </c>
      <c r="F182" s="4">
        <v>142232.70000000001</v>
      </c>
      <c r="G182" s="4">
        <v>159102.70000000001</v>
      </c>
      <c r="H182" s="4">
        <v>123502.7</v>
      </c>
      <c r="I182" s="4">
        <v>88802.7</v>
      </c>
      <c r="J182" s="4">
        <v>88802.7</v>
      </c>
      <c r="K182" s="4">
        <f t="shared" si="103"/>
        <v>846280.79999999981</v>
      </c>
    </row>
    <row r="183" spans="1:11" s="5" customFormat="1" ht="15.5" x14ac:dyDescent="0.35">
      <c r="A183" s="16"/>
      <c r="B183" s="30"/>
      <c r="C183" s="22"/>
      <c r="D183" s="13" t="s">
        <v>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f t="shared" si="103"/>
        <v>0</v>
      </c>
    </row>
    <row r="184" spans="1:11" s="5" customFormat="1" ht="15.5" x14ac:dyDescent="0.35">
      <c r="A184" s="26" t="s">
        <v>28</v>
      </c>
      <c r="B184" s="28" t="s">
        <v>46</v>
      </c>
      <c r="C184" s="18" t="s">
        <v>70</v>
      </c>
      <c r="D184" s="13" t="s">
        <v>1</v>
      </c>
      <c r="E184" s="4">
        <f>E185+E186+E187</f>
        <v>136288.5</v>
      </c>
      <c r="F184" s="4">
        <f t="shared" ref="F184:J184" si="104">F185+F186+F187</f>
        <v>183151.2</v>
      </c>
      <c r="G184" s="4">
        <f t="shared" si="104"/>
        <v>230057.5</v>
      </c>
      <c r="H184" s="4">
        <f t="shared" si="104"/>
        <v>147157.5</v>
      </c>
      <c r="I184" s="4">
        <f t="shared" si="104"/>
        <v>91297.299999999988</v>
      </c>
      <c r="J184" s="4">
        <f t="shared" si="104"/>
        <v>91297.299999999988</v>
      </c>
      <c r="K184" s="4">
        <f t="shared" si="103"/>
        <v>879249.3</v>
      </c>
    </row>
    <row r="185" spans="1:11" s="5" customFormat="1" ht="15.5" x14ac:dyDescent="0.35">
      <c r="A185" s="15"/>
      <c r="B185" s="29"/>
      <c r="C185" s="19"/>
      <c r="D185" s="13" t="s">
        <v>2</v>
      </c>
      <c r="E185" s="4">
        <v>55991.199999999997</v>
      </c>
      <c r="F185" s="4">
        <v>55860.3</v>
      </c>
      <c r="G185" s="4">
        <v>55860.3</v>
      </c>
      <c r="H185" s="4">
        <v>55860.3</v>
      </c>
      <c r="I185" s="4">
        <v>55991.199999999997</v>
      </c>
      <c r="J185" s="4">
        <v>55991.199999999997</v>
      </c>
      <c r="K185" s="4">
        <f t="shared" si="103"/>
        <v>335554.5</v>
      </c>
    </row>
    <row r="186" spans="1:11" s="5" customFormat="1" ht="15.5" x14ac:dyDescent="0.35">
      <c r="A186" s="15"/>
      <c r="B186" s="29"/>
      <c r="C186" s="19"/>
      <c r="D186" s="13" t="s">
        <v>3</v>
      </c>
      <c r="E186" s="4">
        <v>80297.3</v>
      </c>
      <c r="F186" s="4">
        <v>127290.9</v>
      </c>
      <c r="G186" s="4">
        <v>174197.2</v>
      </c>
      <c r="H186" s="4">
        <v>91297.2</v>
      </c>
      <c r="I186" s="4">
        <v>35306.1</v>
      </c>
      <c r="J186" s="4">
        <v>35306.1</v>
      </c>
      <c r="K186" s="4">
        <f t="shared" si="103"/>
        <v>543694.80000000005</v>
      </c>
    </row>
    <row r="187" spans="1:11" s="5" customFormat="1" ht="15.5" x14ac:dyDescent="0.35">
      <c r="A187" s="15"/>
      <c r="B187" s="29"/>
      <c r="C187" s="20"/>
      <c r="D187" s="13" t="s">
        <v>4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f t="shared" si="103"/>
        <v>0</v>
      </c>
    </row>
    <row r="188" spans="1:11" s="5" customFormat="1" ht="15.5" x14ac:dyDescent="0.35">
      <c r="A188" s="25" t="s">
        <v>29</v>
      </c>
      <c r="B188" s="17" t="s">
        <v>50</v>
      </c>
      <c r="C188" s="22" t="s">
        <v>70</v>
      </c>
      <c r="D188" s="13" t="s">
        <v>1</v>
      </c>
      <c r="E188" s="4">
        <f>E189+E190+E191</f>
        <v>90660.4</v>
      </c>
      <c r="F188" s="4">
        <f t="shared" ref="F188:J188" si="105">F189+F190+F191</f>
        <v>0</v>
      </c>
      <c r="G188" s="4">
        <f t="shared" si="105"/>
        <v>0</v>
      </c>
      <c r="H188" s="4">
        <f t="shared" si="105"/>
        <v>0</v>
      </c>
      <c r="I188" s="4">
        <f t="shared" si="105"/>
        <v>0</v>
      </c>
      <c r="J188" s="4">
        <f t="shared" si="105"/>
        <v>0</v>
      </c>
      <c r="K188" s="4">
        <f t="shared" ref="K188:K207" si="106">SUM(E188:J188)</f>
        <v>90660.4</v>
      </c>
    </row>
    <row r="189" spans="1:11" s="5" customFormat="1" ht="15.5" x14ac:dyDescent="0.35">
      <c r="A189" s="25"/>
      <c r="B189" s="17"/>
      <c r="C189" s="22"/>
      <c r="D189" s="13" t="s">
        <v>2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f t="shared" si="106"/>
        <v>0</v>
      </c>
    </row>
    <row r="190" spans="1:11" s="5" customFormat="1" ht="15.5" x14ac:dyDescent="0.35">
      <c r="A190" s="25"/>
      <c r="B190" s="17"/>
      <c r="C190" s="22"/>
      <c r="D190" s="13" t="s">
        <v>3</v>
      </c>
      <c r="E190" s="4">
        <v>90660.4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f t="shared" si="106"/>
        <v>90660.4</v>
      </c>
    </row>
    <row r="191" spans="1:11" s="5" customFormat="1" ht="15.5" x14ac:dyDescent="0.35">
      <c r="A191" s="25"/>
      <c r="B191" s="17"/>
      <c r="C191" s="22"/>
      <c r="D191" s="13" t="s">
        <v>4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f t="shared" si="106"/>
        <v>0</v>
      </c>
    </row>
    <row r="192" spans="1:11" s="5" customFormat="1" ht="15.5" x14ac:dyDescent="0.35">
      <c r="A192" s="25"/>
      <c r="B192" s="17"/>
      <c r="C192" s="22" t="s">
        <v>71</v>
      </c>
      <c r="D192" s="13" t="s">
        <v>1</v>
      </c>
      <c r="E192" s="4">
        <f>E193+E194+E195</f>
        <v>31284.1</v>
      </c>
      <c r="F192" s="4">
        <f t="shared" ref="F192:J192" si="107">F193+F194+F195</f>
        <v>34758</v>
      </c>
      <c r="G192" s="4">
        <f t="shared" si="107"/>
        <v>84799.3</v>
      </c>
      <c r="H192" s="4">
        <f t="shared" si="107"/>
        <v>15345.4</v>
      </c>
      <c r="I192" s="4">
        <f t="shared" si="107"/>
        <v>15345.4</v>
      </c>
      <c r="J192" s="4">
        <f t="shared" si="107"/>
        <v>15345.4</v>
      </c>
      <c r="K192" s="4">
        <f t="shared" si="106"/>
        <v>196877.6</v>
      </c>
    </row>
    <row r="193" spans="1:11" s="5" customFormat="1" ht="15.5" x14ac:dyDescent="0.35">
      <c r="A193" s="25"/>
      <c r="B193" s="17"/>
      <c r="C193" s="22"/>
      <c r="D193" s="13" t="s">
        <v>2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f t="shared" si="106"/>
        <v>0</v>
      </c>
    </row>
    <row r="194" spans="1:11" s="5" customFormat="1" ht="15.5" x14ac:dyDescent="0.35">
      <c r="A194" s="25"/>
      <c r="B194" s="17"/>
      <c r="C194" s="22"/>
      <c r="D194" s="13" t="s">
        <v>3</v>
      </c>
      <c r="E194" s="4">
        <v>31284.1</v>
      </c>
      <c r="F194" s="4">
        <v>34758</v>
      </c>
      <c r="G194" s="4">
        <v>84799.3</v>
      </c>
      <c r="H194" s="4">
        <v>15345.4</v>
      </c>
      <c r="I194" s="4">
        <v>15345.4</v>
      </c>
      <c r="J194" s="4">
        <v>15345.4</v>
      </c>
      <c r="K194" s="4">
        <f t="shared" si="106"/>
        <v>196877.6</v>
      </c>
    </row>
    <row r="195" spans="1:11" s="5" customFormat="1" ht="15.5" x14ac:dyDescent="0.35">
      <c r="A195" s="25"/>
      <c r="B195" s="17"/>
      <c r="C195" s="22"/>
      <c r="D195" s="13" t="s">
        <v>4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f t="shared" si="106"/>
        <v>0</v>
      </c>
    </row>
    <row r="196" spans="1:11" s="5" customFormat="1" ht="15.5" x14ac:dyDescent="0.35">
      <c r="A196" s="25"/>
      <c r="B196" s="17"/>
      <c r="C196" s="18" t="s">
        <v>5</v>
      </c>
      <c r="D196" s="13" t="s">
        <v>1</v>
      </c>
      <c r="E196" s="4">
        <f>E188+E192</f>
        <v>121944.5</v>
      </c>
      <c r="F196" s="4">
        <f t="shared" ref="F196:J196" si="108">F188+F192</f>
        <v>34758</v>
      </c>
      <c r="G196" s="4">
        <f t="shared" si="108"/>
        <v>84799.3</v>
      </c>
      <c r="H196" s="4">
        <f t="shared" si="108"/>
        <v>15345.4</v>
      </c>
      <c r="I196" s="4">
        <f t="shared" si="108"/>
        <v>15345.4</v>
      </c>
      <c r="J196" s="4">
        <f t="shared" si="108"/>
        <v>15345.4</v>
      </c>
      <c r="K196" s="4">
        <f t="shared" si="106"/>
        <v>287538</v>
      </c>
    </row>
    <row r="197" spans="1:11" s="5" customFormat="1" ht="15.5" x14ac:dyDescent="0.35">
      <c r="A197" s="25"/>
      <c r="B197" s="17"/>
      <c r="C197" s="19"/>
      <c r="D197" s="13" t="s">
        <v>2</v>
      </c>
      <c r="E197" s="4">
        <f t="shared" ref="E197:J197" si="109">E189+E193</f>
        <v>0</v>
      </c>
      <c r="F197" s="4">
        <f t="shared" si="109"/>
        <v>0</v>
      </c>
      <c r="G197" s="4">
        <f t="shared" si="109"/>
        <v>0</v>
      </c>
      <c r="H197" s="4">
        <f t="shared" si="109"/>
        <v>0</v>
      </c>
      <c r="I197" s="4">
        <f t="shared" si="109"/>
        <v>0</v>
      </c>
      <c r="J197" s="4">
        <f t="shared" si="109"/>
        <v>0</v>
      </c>
      <c r="K197" s="4">
        <f t="shared" si="106"/>
        <v>0</v>
      </c>
    </row>
    <row r="198" spans="1:11" s="5" customFormat="1" ht="15.5" x14ac:dyDescent="0.35">
      <c r="A198" s="25"/>
      <c r="B198" s="17"/>
      <c r="C198" s="19"/>
      <c r="D198" s="13" t="s">
        <v>3</v>
      </c>
      <c r="E198" s="4">
        <f>E190+E194</f>
        <v>121944.5</v>
      </c>
      <c r="F198" s="4">
        <f t="shared" ref="F198:J198" si="110">F190+F194</f>
        <v>34758</v>
      </c>
      <c r="G198" s="4">
        <f t="shared" si="110"/>
        <v>84799.3</v>
      </c>
      <c r="H198" s="4">
        <f t="shared" si="110"/>
        <v>15345.4</v>
      </c>
      <c r="I198" s="4">
        <f t="shared" si="110"/>
        <v>15345.4</v>
      </c>
      <c r="J198" s="4">
        <f t="shared" si="110"/>
        <v>15345.4</v>
      </c>
      <c r="K198" s="4">
        <f t="shared" si="106"/>
        <v>287538</v>
      </c>
    </row>
    <row r="199" spans="1:11" s="5" customFormat="1" ht="15.5" x14ac:dyDescent="0.35">
      <c r="A199" s="25"/>
      <c r="B199" s="17"/>
      <c r="C199" s="20"/>
      <c r="D199" s="13" t="s">
        <v>4</v>
      </c>
      <c r="E199" s="4">
        <f t="shared" ref="E199:J199" si="111">E191+E195</f>
        <v>0</v>
      </c>
      <c r="F199" s="4">
        <f t="shared" si="111"/>
        <v>0</v>
      </c>
      <c r="G199" s="4">
        <f t="shared" si="111"/>
        <v>0</v>
      </c>
      <c r="H199" s="4">
        <f t="shared" si="111"/>
        <v>0</v>
      </c>
      <c r="I199" s="4">
        <f t="shared" si="111"/>
        <v>0</v>
      </c>
      <c r="J199" s="4">
        <f t="shared" si="111"/>
        <v>0</v>
      </c>
      <c r="K199" s="4">
        <f t="shared" si="106"/>
        <v>0</v>
      </c>
    </row>
    <row r="200" spans="1:11" s="5" customFormat="1" ht="15.5" x14ac:dyDescent="0.35">
      <c r="A200" s="25" t="s">
        <v>35</v>
      </c>
      <c r="B200" s="17" t="s">
        <v>51</v>
      </c>
      <c r="C200" s="22" t="s">
        <v>71</v>
      </c>
      <c r="D200" s="13" t="s">
        <v>1</v>
      </c>
      <c r="E200" s="4">
        <f>E201+E202+E203</f>
        <v>9086.2999999999993</v>
      </c>
      <c r="F200" s="4">
        <f t="shared" ref="F200:J200" si="112">F201+F202+F203</f>
        <v>172086.3</v>
      </c>
      <c r="G200" s="4">
        <f t="shared" si="112"/>
        <v>2086.3000000000002</v>
      </c>
      <c r="H200" s="4">
        <f t="shared" si="112"/>
        <v>2086.3000000000002</v>
      </c>
      <c r="I200" s="4">
        <f t="shared" si="112"/>
        <v>2086.3000000000002</v>
      </c>
      <c r="J200" s="4">
        <f t="shared" si="112"/>
        <v>2086.3000000000002</v>
      </c>
      <c r="K200" s="4">
        <f t="shared" si="106"/>
        <v>189517.79999999993</v>
      </c>
    </row>
    <row r="201" spans="1:11" s="5" customFormat="1" ht="15.5" x14ac:dyDescent="0.35">
      <c r="A201" s="25"/>
      <c r="B201" s="17"/>
      <c r="C201" s="22"/>
      <c r="D201" s="13" t="s">
        <v>2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f t="shared" si="106"/>
        <v>0</v>
      </c>
    </row>
    <row r="202" spans="1:11" s="5" customFormat="1" ht="15.5" x14ac:dyDescent="0.35">
      <c r="A202" s="25"/>
      <c r="B202" s="17"/>
      <c r="C202" s="22"/>
      <c r="D202" s="13" t="s">
        <v>3</v>
      </c>
      <c r="E202" s="4">
        <v>9086.2999999999993</v>
      </c>
      <c r="F202" s="4">
        <v>172086.3</v>
      </c>
      <c r="G202" s="4">
        <v>2086.3000000000002</v>
      </c>
      <c r="H202" s="4">
        <v>2086.3000000000002</v>
      </c>
      <c r="I202" s="4">
        <v>2086.3000000000002</v>
      </c>
      <c r="J202" s="4">
        <v>2086.3000000000002</v>
      </c>
      <c r="K202" s="4">
        <f t="shared" si="106"/>
        <v>189517.79999999993</v>
      </c>
    </row>
    <row r="203" spans="1:11" s="5" customFormat="1" ht="15.5" x14ac:dyDescent="0.35">
      <c r="A203" s="25"/>
      <c r="B203" s="17"/>
      <c r="C203" s="22"/>
      <c r="D203" s="13" t="s">
        <v>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f t="shared" si="106"/>
        <v>0</v>
      </c>
    </row>
    <row r="204" spans="1:11" s="5" customFormat="1" ht="15.5" x14ac:dyDescent="0.35">
      <c r="A204" s="25" t="s">
        <v>55</v>
      </c>
      <c r="B204" s="17" t="s">
        <v>41</v>
      </c>
      <c r="C204" s="22" t="s">
        <v>70</v>
      </c>
      <c r="D204" s="13" t="s">
        <v>1</v>
      </c>
      <c r="E204" s="4">
        <f>E205+E206+E207</f>
        <v>77857.399999999994</v>
      </c>
      <c r="F204" s="4">
        <f t="shared" ref="F204:J204" si="113">F205+F206+F207</f>
        <v>51178.400000000001</v>
      </c>
      <c r="G204" s="4">
        <f t="shared" si="113"/>
        <v>40744.400000000001</v>
      </c>
      <c r="H204" s="4">
        <f t="shared" si="113"/>
        <v>40744.400000000001</v>
      </c>
      <c r="I204" s="4">
        <f t="shared" si="113"/>
        <v>40744.400000000001</v>
      </c>
      <c r="J204" s="4">
        <f t="shared" si="113"/>
        <v>40744.400000000001</v>
      </c>
      <c r="K204" s="4">
        <f t="shared" si="106"/>
        <v>292013.39999999997</v>
      </c>
    </row>
    <row r="205" spans="1:11" s="5" customFormat="1" ht="15.5" x14ac:dyDescent="0.35">
      <c r="A205" s="25"/>
      <c r="B205" s="17"/>
      <c r="C205" s="22"/>
      <c r="D205" s="13" t="s">
        <v>2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f t="shared" si="106"/>
        <v>0</v>
      </c>
    </row>
    <row r="206" spans="1:11" s="5" customFormat="1" ht="15.5" x14ac:dyDescent="0.35">
      <c r="A206" s="25"/>
      <c r="B206" s="17"/>
      <c r="C206" s="22"/>
      <c r="D206" s="13" t="s">
        <v>3</v>
      </c>
      <c r="E206" s="4">
        <v>77857.399999999994</v>
      </c>
      <c r="F206" s="4">
        <v>51178.400000000001</v>
      </c>
      <c r="G206" s="4">
        <v>40744.400000000001</v>
      </c>
      <c r="H206" s="4">
        <v>40744.400000000001</v>
      </c>
      <c r="I206" s="4">
        <v>40744.400000000001</v>
      </c>
      <c r="J206" s="4">
        <v>40744.400000000001</v>
      </c>
      <c r="K206" s="4">
        <f t="shared" si="106"/>
        <v>292013.39999999997</v>
      </c>
    </row>
    <row r="207" spans="1:11" s="5" customFormat="1" ht="15.5" x14ac:dyDescent="0.35">
      <c r="A207" s="25"/>
      <c r="B207" s="17"/>
      <c r="C207" s="22"/>
      <c r="D207" s="13" t="s">
        <v>4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f t="shared" si="106"/>
        <v>0</v>
      </c>
    </row>
    <row r="208" spans="1:11" s="5" customFormat="1" ht="29.25" customHeight="1" x14ac:dyDescent="0.35">
      <c r="A208" s="25" t="s">
        <v>57</v>
      </c>
      <c r="B208" s="17" t="s">
        <v>44</v>
      </c>
      <c r="C208" s="22" t="s">
        <v>70</v>
      </c>
      <c r="D208" s="13" t="s">
        <v>1</v>
      </c>
      <c r="E208" s="4">
        <f>E209+E210+E211</f>
        <v>51152.7</v>
      </c>
      <c r="F208" s="4">
        <f t="shared" ref="F208:J208" si="114">F209+F210+F211</f>
        <v>60040</v>
      </c>
      <c r="G208" s="4">
        <f t="shared" si="114"/>
        <v>60458</v>
      </c>
      <c r="H208" s="4">
        <f t="shared" si="114"/>
        <v>60458</v>
      </c>
      <c r="I208" s="4">
        <f t="shared" si="114"/>
        <v>34950.6</v>
      </c>
      <c r="J208" s="4">
        <f t="shared" si="114"/>
        <v>34950.6</v>
      </c>
      <c r="K208" s="4">
        <f>SUM(E208:J208)</f>
        <v>302009.89999999997</v>
      </c>
    </row>
    <row r="209" spans="1:11" s="5" customFormat="1" ht="29.25" customHeight="1" x14ac:dyDescent="0.35">
      <c r="A209" s="25"/>
      <c r="B209" s="17"/>
      <c r="C209" s="22"/>
      <c r="D209" s="13" t="s">
        <v>2</v>
      </c>
      <c r="E209" s="4">
        <v>118.1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f>SUM(E209:J209)</f>
        <v>118.1</v>
      </c>
    </row>
    <row r="210" spans="1:11" s="5" customFormat="1" ht="29.25" customHeight="1" x14ac:dyDescent="0.35">
      <c r="A210" s="25"/>
      <c r="B210" s="17"/>
      <c r="C210" s="22"/>
      <c r="D210" s="13" t="s">
        <v>3</v>
      </c>
      <c r="E210" s="4">
        <v>51034.6</v>
      </c>
      <c r="F210" s="4">
        <v>60040</v>
      </c>
      <c r="G210" s="4">
        <v>60458</v>
      </c>
      <c r="H210" s="4">
        <v>60458</v>
      </c>
      <c r="I210" s="4">
        <v>34950.6</v>
      </c>
      <c r="J210" s="4">
        <v>34950.6</v>
      </c>
      <c r="K210" s="4">
        <f>SUM(E210:J210)</f>
        <v>301891.8</v>
      </c>
    </row>
    <row r="211" spans="1:11" s="5" customFormat="1" ht="29.25" customHeight="1" x14ac:dyDescent="0.35">
      <c r="A211" s="25"/>
      <c r="B211" s="17"/>
      <c r="C211" s="22"/>
      <c r="D211" s="13" t="s">
        <v>4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f>SUM(E211:J211)</f>
        <v>0</v>
      </c>
    </row>
    <row r="212" spans="1:11" s="5" customFormat="1" ht="21.75" customHeight="1" x14ac:dyDescent="0.35">
      <c r="A212" s="25" t="s">
        <v>62</v>
      </c>
      <c r="B212" s="17" t="s">
        <v>43</v>
      </c>
      <c r="C212" s="22" t="s">
        <v>70</v>
      </c>
      <c r="D212" s="13" t="s">
        <v>1</v>
      </c>
      <c r="E212" s="4">
        <f>E213+E214+E215</f>
        <v>134635.5</v>
      </c>
      <c r="F212" s="4">
        <f t="shared" ref="F212:J212" si="115">F213+F214+F215</f>
        <v>134573.4</v>
      </c>
      <c r="G212" s="4">
        <f t="shared" si="115"/>
        <v>136148.1</v>
      </c>
      <c r="H212" s="4">
        <f t="shared" si="115"/>
        <v>136148.1</v>
      </c>
      <c r="I212" s="4">
        <f t="shared" si="115"/>
        <v>170459.8</v>
      </c>
      <c r="J212" s="4">
        <f t="shared" si="115"/>
        <v>170459.8</v>
      </c>
      <c r="K212" s="4">
        <f t="shared" ref="K212:K219" si="116">SUM(E212:J212)</f>
        <v>882424.7</v>
      </c>
    </row>
    <row r="213" spans="1:11" s="5" customFormat="1" ht="21.75" customHeight="1" x14ac:dyDescent="0.35">
      <c r="A213" s="25"/>
      <c r="B213" s="17"/>
      <c r="C213" s="22"/>
      <c r="D213" s="13" t="s">
        <v>2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f t="shared" si="116"/>
        <v>0</v>
      </c>
    </row>
    <row r="214" spans="1:11" s="5" customFormat="1" ht="21.75" customHeight="1" x14ac:dyDescent="0.35">
      <c r="A214" s="25"/>
      <c r="B214" s="17"/>
      <c r="C214" s="22"/>
      <c r="D214" s="13" t="s">
        <v>3</v>
      </c>
      <c r="E214" s="4">
        <v>134635.5</v>
      </c>
      <c r="F214" s="4">
        <v>134573.4</v>
      </c>
      <c r="G214" s="4">
        <v>136148.1</v>
      </c>
      <c r="H214" s="4">
        <v>136148.1</v>
      </c>
      <c r="I214" s="4">
        <v>170459.8</v>
      </c>
      <c r="J214" s="4">
        <v>170459.8</v>
      </c>
      <c r="K214" s="4">
        <f t="shared" si="116"/>
        <v>882424.7</v>
      </c>
    </row>
    <row r="215" spans="1:11" s="5" customFormat="1" ht="21.75" customHeight="1" x14ac:dyDescent="0.35">
      <c r="A215" s="25"/>
      <c r="B215" s="17"/>
      <c r="C215" s="22"/>
      <c r="D215" s="13" t="s">
        <v>4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f t="shared" si="116"/>
        <v>0</v>
      </c>
    </row>
    <row r="216" spans="1:11" s="5" customFormat="1" ht="16.5" customHeight="1" x14ac:dyDescent="0.35">
      <c r="A216" s="25" t="s">
        <v>63</v>
      </c>
      <c r="B216" s="17" t="s">
        <v>30</v>
      </c>
      <c r="C216" s="22" t="s">
        <v>70</v>
      </c>
      <c r="D216" s="13" t="s">
        <v>1</v>
      </c>
      <c r="E216" s="4">
        <f>E217+E218+E219</f>
        <v>423944.2</v>
      </c>
      <c r="F216" s="4">
        <f>F217+F218+F219</f>
        <v>421259.3</v>
      </c>
      <c r="G216" s="4">
        <f t="shared" ref="G216:J216" si="117">G217+G218+G219</f>
        <v>488184.1</v>
      </c>
      <c r="H216" s="4">
        <f t="shared" si="117"/>
        <v>341394.4</v>
      </c>
      <c r="I216" s="4">
        <f t="shared" si="117"/>
        <v>341394.4</v>
      </c>
      <c r="J216" s="4">
        <f t="shared" si="117"/>
        <v>341394.4</v>
      </c>
      <c r="K216" s="4">
        <f t="shared" si="116"/>
        <v>2357570.7999999998</v>
      </c>
    </row>
    <row r="217" spans="1:11" s="5" customFormat="1" ht="15.5" x14ac:dyDescent="0.35">
      <c r="A217" s="25"/>
      <c r="B217" s="17"/>
      <c r="C217" s="22"/>
      <c r="D217" s="13" t="s">
        <v>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f t="shared" si="116"/>
        <v>0</v>
      </c>
    </row>
    <row r="218" spans="1:11" s="5" customFormat="1" ht="15.5" x14ac:dyDescent="0.35">
      <c r="A218" s="25"/>
      <c r="B218" s="17"/>
      <c r="C218" s="22"/>
      <c r="D218" s="13" t="s">
        <v>3</v>
      </c>
      <c r="E218" s="4">
        <v>423944.2</v>
      </c>
      <c r="F218" s="4">
        <v>421259.3</v>
      </c>
      <c r="G218" s="4">
        <v>488184.1</v>
      </c>
      <c r="H218" s="4">
        <v>341394.4</v>
      </c>
      <c r="I218" s="4">
        <v>341394.4</v>
      </c>
      <c r="J218" s="4">
        <v>341394.4</v>
      </c>
      <c r="K218" s="4">
        <f t="shared" si="116"/>
        <v>2357570.7999999998</v>
      </c>
    </row>
    <row r="219" spans="1:11" s="5" customFormat="1" ht="15.5" x14ac:dyDescent="0.35">
      <c r="A219" s="25"/>
      <c r="B219" s="17"/>
      <c r="C219" s="22"/>
      <c r="D219" s="13" t="s">
        <v>4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f t="shared" si="116"/>
        <v>0</v>
      </c>
    </row>
    <row r="220" spans="1:11" s="5" customFormat="1" ht="15.5" x14ac:dyDescent="0.35">
      <c r="A220" s="25" t="s">
        <v>67</v>
      </c>
      <c r="B220" s="17" t="s">
        <v>42</v>
      </c>
      <c r="C220" s="22" t="s">
        <v>70</v>
      </c>
      <c r="D220" s="13" t="s">
        <v>1</v>
      </c>
      <c r="E220" s="4">
        <f>E221+E222+E223</f>
        <v>2413.9</v>
      </c>
      <c r="F220" s="4">
        <f t="shared" ref="F220" si="118">F221+F222+F223</f>
        <v>372</v>
      </c>
      <c r="G220" s="4">
        <f t="shared" ref="G220" si="119">G221+G222+G223</f>
        <v>997</v>
      </c>
      <c r="H220" s="4">
        <f t="shared" ref="H220" si="120">H221+H222+H223</f>
        <v>997</v>
      </c>
      <c r="I220" s="4">
        <f t="shared" ref="I220" si="121">I221+I222+I223</f>
        <v>2418</v>
      </c>
      <c r="J220" s="4">
        <f t="shared" ref="J220" si="122">J221+J222+J223</f>
        <v>2418</v>
      </c>
      <c r="K220" s="4">
        <f t="shared" ref="K220:K227" si="123">SUM(E220:J220)</f>
        <v>9615.9</v>
      </c>
    </row>
    <row r="221" spans="1:11" s="5" customFormat="1" ht="15.5" x14ac:dyDescent="0.35">
      <c r="A221" s="25"/>
      <c r="B221" s="17"/>
      <c r="C221" s="22"/>
      <c r="D221" s="13" t="s">
        <v>2</v>
      </c>
      <c r="E221" s="4">
        <v>2413.9</v>
      </c>
      <c r="F221" s="4">
        <v>372</v>
      </c>
      <c r="G221" s="4">
        <v>997</v>
      </c>
      <c r="H221" s="4">
        <v>997</v>
      </c>
      <c r="I221" s="4">
        <v>2418</v>
      </c>
      <c r="J221" s="4">
        <v>2418</v>
      </c>
      <c r="K221" s="4">
        <f t="shared" si="123"/>
        <v>9615.9</v>
      </c>
    </row>
    <row r="222" spans="1:11" s="5" customFormat="1" ht="15.5" x14ac:dyDescent="0.35">
      <c r="A222" s="25"/>
      <c r="B222" s="17"/>
      <c r="C222" s="22"/>
      <c r="D222" s="13" t="s">
        <v>3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f t="shared" si="123"/>
        <v>0</v>
      </c>
    </row>
    <row r="223" spans="1:11" s="5" customFormat="1" ht="15.5" x14ac:dyDescent="0.35">
      <c r="A223" s="25"/>
      <c r="B223" s="17"/>
      <c r="C223" s="22"/>
      <c r="D223" s="13" t="s">
        <v>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f t="shared" si="123"/>
        <v>0</v>
      </c>
    </row>
    <row r="224" spans="1:11" s="5" customFormat="1" ht="29.25" customHeight="1" x14ac:dyDescent="0.35">
      <c r="A224" s="15" t="s">
        <v>86</v>
      </c>
      <c r="B224" s="17" t="s">
        <v>56</v>
      </c>
      <c r="C224" s="18" t="s">
        <v>71</v>
      </c>
      <c r="D224" s="13" t="s">
        <v>1</v>
      </c>
      <c r="E224" s="4">
        <f>E225+E226+E227</f>
        <v>54150.3</v>
      </c>
      <c r="F224" s="4">
        <f t="shared" ref="F224:J224" si="124">F225+F226+F227</f>
        <v>53808</v>
      </c>
      <c r="G224" s="4">
        <f t="shared" si="124"/>
        <v>53808</v>
      </c>
      <c r="H224" s="4">
        <f t="shared" si="124"/>
        <v>53808</v>
      </c>
      <c r="I224" s="4">
        <f t="shared" si="124"/>
        <v>55156.7</v>
      </c>
      <c r="J224" s="4">
        <f t="shared" si="124"/>
        <v>55156.7</v>
      </c>
      <c r="K224" s="4">
        <f t="shared" si="123"/>
        <v>325887.7</v>
      </c>
    </row>
    <row r="225" spans="1:11" s="5" customFormat="1" ht="29.25" customHeight="1" x14ac:dyDescent="0.35">
      <c r="A225" s="15"/>
      <c r="B225" s="17"/>
      <c r="C225" s="19"/>
      <c r="D225" s="13" t="s">
        <v>2</v>
      </c>
      <c r="E225" s="4">
        <v>2623.9</v>
      </c>
      <c r="F225" s="4">
        <v>2310.9</v>
      </c>
      <c r="G225" s="4">
        <v>2310.9</v>
      </c>
      <c r="H225" s="4">
        <v>2310.9</v>
      </c>
      <c r="I225" s="4">
        <v>2736.6</v>
      </c>
      <c r="J225" s="4">
        <v>2736.6</v>
      </c>
      <c r="K225" s="4">
        <f t="shared" si="123"/>
        <v>15029.800000000001</v>
      </c>
    </row>
    <row r="226" spans="1:11" s="5" customFormat="1" ht="29.25" customHeight="1" x14ac:dyDescent="0.35">
      <c r="A226" s="15"/>
      <c r="B226" s="17"/>
      <c r="C226" s="19"/>
      <c r="D226" s="13" t="s">
        <v>3</v>
      </c>
      <c r="E226" s="4">
        <v>51526.400000000001</v>
      </c>
      <c r="F226" s="4">
        <v>51497.1</v>
      </c>
      <c r="G226" s="4">
        <v>51497.1</v>
      </c>
      <c r="H226" s="4">
        <v>51497.1</v>
      </c>
      <c r="I226" s="4">
        <v>52420.1</v>
      </c>
      <c r="J226" s="4">
        <v>52420.1</v>
      </c>
      <c r="K226" s="4">
        <f t="shared" si="123"/>
        <v>310857.90000000002</v>
      </c>
    </row>
    <row r="227" spans="1:11" s="5" customFormat="1" ht="29.25" customHeight="1" x14ac:dyDescent="0.35">
      <c r="A227" s="16"/>
      <c r="B227" s="17"/>
      <c r="C227" s="20"/>
      <c r="D227" s="13" t="s">
        <v>4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f t="shared" si="123"/>
        <v>0</v>
      </c>
    </row>
    <row r="228" spans="1:11" s="5" customFormat="1" ht="24" customHeight="1" x14ac:dyDescent="0.35">
      <c r="A228" s="15" t="s">
        <v>86</v>
      </c>
      <c r="B228" s="17" t="s">
        <v>90</v>
      </c>
      <c r="C228" s="18" t="s">
        <v>87</v>
      </c>
      <c r="D228" s="13" t="s">
        <v>1</v>
      </c>
      <c r="E228" s="4">
        <f>E229+E230+E231</f>
        <v>0</v>
      </c>
      <c r="F228" s="4">
        <f t="shared" ref="F228:J228" si="125">F229+F230+F231</f>
        <v>27594</v>
      </c>
      <c r="G228" s="4">
        <f t="shared" si="125"/>
        <v>27594</v>
      </c>
      <c r="H228" s="4">
        <f t="shared" si="125"/>
        <v>27594</v>
      </c>
      <c r="I228" s="4">
        <f t="shared" si="125"/>
        <v>27594</v>
      </c>
      <c r="J228" s="4">
        <f t="shared" si="125"/>
        <v>27594</v>
      </c>
      <c r="K228" s="4">
        <f t="shared" ref="K228:K231" si="126">SUM(E228:J228)</f>
        <v>137970</v>
      </c>
    </row>
    <row r="229" spans="1:11" s="5" customFormat="1" ht="24" customHeight="1" x14ac:dyDescent="0.35">
      <c r="A229" s="15"/>
      <c r="B229" s="17"/>
      <c r="C229" s="19"/>
      <c r="D229" s="13" t="s">
        <v>2</v>
      </c>
      <c r="E229" s="4">
        <v>0</v>
      </c>
      <c r="F229" s="4">
        <v>13.5</v>
      </c>
      <c r="G229" s="4">
        <v>13.5</v>
      </c>
      <c r="H229" s="4">
        <v>13.5</v>
      </c>
      <c r="I229" s="4">
        <v>13.5</v>
      </c>
      <c r="J229" s="4">
        <v>13.5</v>
      </c>
      <c r="K229" s="4">
        <f t="shared" si="126"/>
        <v>67.5</v>
      </c>
    </row>
    <row r="230" spans="1:11" s="5" customFormat="1" ht="24" customHeight="1" x14ac:dyDescent="0.35">
      <c r="A230" s="15"/>
      <c r="B230" s="17"/>
      <c r="C230" s="19"/>
      <c r="D230" s="13" t="s">
        <v>3</v>
      </c>
      <c r="E230" s="4">
        <v>0</v>
      </c>
      <c r="F230" s="4">
        <v>27580.5</v>
      </c>
      <c r="G230" s="4">
        <v>27580.5</v>
      </c>
      <c r="H230" s="4">
        <v>27580.5</v>
      </c>
      <c r="I230" s="4">
        <v>27580.5</v>
      </c>
      <c r="J230" s="4">
        <v>27580.5</v>
      </c>
      <c r="K230" s="4">
        <f t="shared" si="126"/>
        <v>137902.5</v>
      </c>
    </row>
    <row r="231" spans="1:11" s="5" customFormat="1" ht="24" customHeight="1" x14ac:dyDescent="0.35">
      <c r="A231" s="16"/>
      <c r="B231" s="17"/>
      <c r="C231" s="20"/>
      <c r="D231" s="13" t="s">
        <v>4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f t="shared" si="126"/>
        <v>0</v>
      </c>
    </row>
    <row r="232" spans="1:11" ht="30" customHeight="1" x14ac:dyDescent="0.35">
      <c r="A232" s="40" t="s">
        <v>38</v>
      </c>
      <c r="B232" s="40"/>
      <c r="C232" s="40"/>
      <c r="D232" s="40"/>
      <c r="E232" s="40"/>
      <c r="F232" s="40"/>
      <c r="G232" s="9"/>
      <c r="H232" s="9"/>
      <c r="I232" s="9"/>
      <c r="J232" s="9"/>
      <c r="K232" s="9"/>
    </row>
    <row r="233" spans="1:11" ht="15.5" x14ac:dyDescent="0.35">
      <c r="A233" s="11" t="s">
        <v>72</v>
      </c>
      <c r="B233" s="10"/>
      <c r="C233" s="10"/>
      <c r="D233" s="10"/>
      <c r="E233" s="10"/>
      <c r="F233" s="10"/>
    </row>
    <row r="234" spans="1:11" ht="15.5" x14ac:dyDescent="0.35">
      <c r="A234" s="11" t="s">
        <v>88</v>
      </c>
      <c r="B234" s="10"/>
      <c r="C234" s="10"/>
      <c r="D234" s="10"/>
      <c r="E234" s="10"/>
      <c r="F234" s="10"/>
    </row>
    <row r="235" spans="1:11" ht="15.5" x14ac:dyDescent="0.35">
      <c r="A235" s="11" t="s">
        <v>91</v>
      </c>
      <c r="B235" s="10"/>
      <c r="C235" s="10"/>
      <c r="D235" s="10"/>
      <c r="E235" s="10"/>
      <c r="F235" s="10"/>
    </row>
    <row r="236" spans="1:11" ht="15.5" x14ac:dyDescent="0.35">
      <c r="A236" s="11" t="s">
        <v>73</v>
      </c>
      <c r="B236" s="10"/>
      <c r="C236" s="10"/>
      <c r="D236" s="10"/>
      <c r="E236" s="10"/>
      <c r="F236" s="10"/>
    </row>
    <row r="237" spans="1:11" ht="15.5" x14ac:dyDescent="0.35">
      <c r="A237" s="11" t="s">
        <v>74</v>
      </c>
      <c r="B237" s="10"/>
      <c r="C237" s="10"/>
      <c r="D237" s="10"/>
      <c r="E237" s="10"/>
      <c r="F237" s="10"/>
    </row>
    <row r="238" spans="1:11" ht="15.5" x14ac:dyDescent="0.35">
      <c r="A238" s="11" t="s">
        <v>68</v>
      </c>
      <c r="B238" s="10"/>
      <c r="C238" s="10"/>
      <c r="D238" s="10"/>
      <c r="E238" s="10"/>
      <c r="F238" s="10"/>
    </row>
    <row r="239" spans="1:11" ht="15.5" x14ac:dyDescent="0.35">
      <c r="A239" s="11" t="s">
        <v>92</v>
      </c>
      <c r="B239" s="10"/>
      <c r="C239" s="10"/>
      <c r="D239" s="10"/>
      <c r="E239" s="10"/>
      <c r="F239" s="10"/>
    </row>
    <row r="240" spans="1:11" ht="15.5" x14ac:dyDescent="0.35">
      <c r="A240" s="11"/>
      <c r="B240" s="10"/>
      <c r="C240" s="10"/>
      <c r="D240" s="10"/>
      <c r="E240" s="10"/>
      <c r="F240" s="10"/>
      <c r="K240" s="11" t="s">
        <v>75</v>
      </c>
    </row>
  </sheetData>
  <autoFilter ref="A11:K240"/>
  <mergeCells count="133">
    <mergeCell ref="A232:F232"/>
    <mergeCell ref="B228:B231"/>
    <mergeCell ref="A228:A231"/>
    <mergeCell ref="B208:B211"/>
    <mergeCell ref="C208:C211"/>
    <mergeCell ref="A220:A223"/>
    <mergeCell ref="B220:B223"/>
    <mergeCell ref="A100:A103"/>
    <mergeCell ref="B100:B103"/>
    <mergeCell ref="C100:C103"/>
    <mergeCell ref="C228:C231"/>
    <mergeCell ref="A200:A203"/>
    <mergeCell ref="B200:B203"/>
    <mergeCell ref="C200:C203"/>
    <mergeCell ref="A204:A207"/>
    <mergeCell ref="B204:B207"/>
    <mergeCell ref="C204:C207"/>
    <mergeCell ref="A208:A211"/>
    <mergeCell ref="A148:A167"/>
    <mergeCell ref="B148:B167"/>
    <mergeCell ref="C148:C151"/>
    <mergeCell ref="C220:C223"/>
    <mergeCell ref="A216:A219"/>
    <mergeCell ref="B216:B219"/>
    <mergeCell ref="B212:B215"/>
    <mergeCell ref="C212:C215"/>
    <mergeCell ref="A128:A131"/>
    <mergeCell ref="B128:B131"/>
    <mergeCell ref="C128:C131"/>
    <mergeCell ref="A212:A215"/>
    <mergeCell ref="C216:C219"/>
    <mergeCell ref="C168:C171"/>
    <mergeCell ref="C184:C187"/>
    <mergeCell ref="C160:C163"/>
    <mergeCell ref="C172:C175"/>
    <mergeCell ref="A168:A179"/>
    <mergeCell ref="B168:B179"/>
    <mergeCell ref="C196:C199"/>
    <mergeCell ref="A180:A183"/>
    <mergeCell ref="B180:B183"/>
    <mergeCell ref="C164:C167"/>
    <mergeCell ref="A188:A199"/>
    <mergeCell ref="A184:A187"/>
    <mergeCell ref="C188:C191"/>
    <mergeCell ref="B188:B199"/>
    <mergeCell ref="C192:C195"/>
    <mergeCell ref="C180:C183"/>
    <mergeCell ref="C176:C179"/>
    <mergeCell ref="B7:B10"/>
    <mergeCell ref="C7:C10"/>
    <mergeCell ref="C68:C71"/>
    <mergeCell ref="C72:C75"/>
    <mergeCell ref="C92:C95"/>
    <mergeCell ref="A84:A95"/>
    <mergeCell ref="B84:B95"/>
    <mergeCell ref="C52:C55"/>
    <mergeCell ref="C56:C59"/>
    <mergeCell ref="A52:A63"/>
    <mergeCell ref="A48:A51"/>
    <mergeCell ref="A64:A75"/>
    <mergeCell ref="B64:B75"/>
    <mergeCell ref="C84:C87"/>
    <mergeCell ref="B52:B63"/>
    <mergeCell ref="C12:C15"/>
    <mergeCell ref="C76:C79"/>
    <mergeCell ref="A76:A79"/>
    <mergeCell ref="B76:B79"/>
    <mergeCell ref="A80:A83"/>
    <mergeCell ref="B80:B83"/>
    <mergeCell ref="C16:C19"/>
    <mergeCell ref="C24:C27"/>
    <mergeCell ref="C28:C31"/>
    <mergeCell ref="B104:B107"/>
    <mergeCell ref="C140:C143"/>
    <mergeCell ref="C144:C147"/>
    <mergeCell ref="B136:B147"/>
    <mergeCell ref="B96:B99"/>
    <mergeCell ref="A136:A147"/>
    <mergeCell ref="B112:B123"/>
    <mergeCell ref="C104:C107"/>
    <mergeCell ref="C120:C123"/>
    <mergeCell ref="A108:A111"/>
    <mergeCell ref="A132:A135"/>
    <mergeCell ref="B132:B135"/>
    <mergeCell ref="C132:C135"/>
    <mergeCell ref="C136:C139"/>
    <mergeCell ref="C116:C119"/>
    <mergeCell ref="A96:A99"/>
    <mergeCell ref="C96:C99"/>
    <mergeCell ref="A104:A107"/>
    <mergeCell ref="C152:C155"/>
    <mergeCell ref="C156:C159"/>
    <mergeCell ref="B184:B187"/>
    <mergeCell ref="C112:C115"/>
    <mergeCell ref="A112:A123"/>
    <mergeCell ref="B108:B111"/>
    <mergeCell ref="A124:A127"/>
    <mergeCell ref="B124:B127"/>
    <mergeCell ref="C124:C127"/>
    <mergeCell ref="C108:C111"/>
    <mergeCell ref="C88:C91"/>
    <mergeCell ref="B12:B43"/>
    <mergeCell ref="C48:C51"/>
    <mergeCell ref="C60:C63"/>
    <mergeCell ref="B44:B47"/>
    <mergeCell ref="B48:B51"/>
    <mergeCell ref="C64:C67"/>
    <mergeCell ref="C44:C47"/>
    <mergeCell ref="C80:C83"/>
    <mergeCell ref="A224:A227"/>
    <mergeCell ref="B224:B227"/>
    <mergeCell ref="C224:C227"/>
    <mergeCell ref="I1:K1"/>
    <mergeCell ref="I2:K2"/>
    <mergeCell ref="I3:K3"/>
    <mergeCell ref="C36:C39"/>
    <mergeCell ref="C32:C35"/>
    <mergeCell ref="B6:K6"/>
    <mergeCell ref="I5:K5"/>
    <mergeCell ref="A44:A47"/>
    <mergeCell ref="A7:A10"/>
    <mergeCell ref="A12:A43"/>
    <mergeCell ref="C40:C43"/>
    <mergeCell ref="I9:I10"/>
    <mergeCell ref="D7:D10"/>
    <mergeCell ref="E7:K8"/>
    <mergeCell ref="E9:E10"/>
    <mergeCell ref="F9:F10"/>
    <mergeCell ref="G9:G10"/>
    <mergeCell ref="J9:J10"/>
    <mergeCell ref="C20:C23"/>
    <mergeCell ref="K9:K10"/>
    <mergeCell ref="H9:H10"/>
  </mergeCells>
  <pageMargins left="0.31496062992125984" right="0.31496062992125984" top="0.51181102362204722" bottom="0.27559055118110237" header="0.31496062992125984" footer="0.31496062992125984"/>
  <pageSetup paperSize="9" scale="73" fitToHeight="0" orientation="landscape" r:id="rId1"/>
  <rowBreaks count="5" manualBreakCount="5">
    <brk id="38" max="10" man="1"/>
    <brk id="83" max="10" man="1"/>
    <brk id="127" max="10" man="1"/>
    <brk id="167" max="10" man="1"/>
    <brk id="207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Рыстакова Оксана Сергеевна</dc:creator>
  <cp:lastModifiedBy>Леушина Надежда Борисовна</cp:lastModifiedBy>
  <cp:lastPrinted>2026-06-15T14:18:14Z</cp:lastPrinted>
  <dcterms:created xsi:type="dcterms:W3CDTF">2024-08-07T11:42:15Z</dcterms:created>
  <dcterms:modified xsi:type="dcterms:W3CDTF">2026-06-15T14:18:23Z</dcterms:modified>
</cp:coreProperties>
</file>